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560" activeTab="0"/>
  </bookViews>
  <sheets>
    <sheet name="设备更新改造贷款贴息申请表" sheetId="1" r:id="rId1"/>
  </sheets>
  <definedNames>
    <definedName name="_xlfn.DAYS" hidden="1">#NAME?</definedName>
    <definedName name="_xlnm.Print_Titles" localSheetId="0">'设备更新改造贷款贴息申请表'!$2:$4</definedName>
    <definedName name="_xlnm._FilterDatabase" localSheetId="0" hidden="1">'设备更新改造贷款贴息申请表'!$A$4:$IF$304</definedName>
  </definedNames>
  <calcPr fullCalcOnLoad="1"/>
</workbook>
</file>

<file path=xl/sharedStrings.xml><?xml version="1.0" encoding="utf-8"?>
<sst xmlns="http://schemas.openxmlformats.org/spreadsheetml/2006/main" count="2635" uniqueCount="837">
  <si>
    <t>附件1</t>
  </si>
  <si>
    <t>第一至五批2023年第一季度贷款贴息审核表</t>
  </si>
  <si>
    <t>序号</t>
  </si>
  <si>
    <t>贷款信息</t>
  </si>
  <si>
    <t>设备购置信息</t>
  </si>
  <si>
    <t>纳入国家发展改革委备选项目清单批次（第 批）</t>
  </si>
  <si>
    <t>纳入人民银行专项再贷款报销台账批次（第 批）</t>
  </si>
  <si>
    <t>应拨付贴息资金金额（元）</t>
  </si>
  <si>
    <t>备注</t>
  </si>
  <si>
    <t>经办银行</t>
  </si>
  <si>
    <t>所属领域</t>
  </si>
  <si>
    <t>借款人名称</t>
  </si>
  <si>
    <t>统一社会信用代码/
身份证号码</t>
  </si>
  <si>
    <t>贷款合同金额（万元）</t>
  </si>
  <si>
    <t>贷款期限
（月）</t>
  </si>
  <si>
    <t>贷款利率（%）</t>
  </si>
  <si>
    <t>贷款用途</t>
  </si>
  <si>
    <t>贷款合同
签订日期</t>
  </si>
  <si>
    <t>贷款发放日</t>
  </si>
  <si>
    <t>贷款到期日</t>
  </si>
  <si>
    <t>累计贷款发放金额（万元）</t>
  </si>
  <si>
    <t>设备购置合同签订日期</t>
  </si>
  <si>
    <t>设备购置合同金额（万元）</t>
  </si>
  <si>
    <t>首付款支付
日期</t>
  </si>
  <si>
    <t>首付款金额（万元）</t>
  </si>
  <si>
    <t>中国工商银行股份有限公司</t>
  </si>
  <si>
    <t>教育</t>
  </si>
  <si>
    <t>广州软件学院</t>
  </si>
  <si>
    <t>79935286-6</t>
  </si>
  <si>
    <t>采购教育科研仪器设备</t>
  </si>
  <si>
    <t>交通银行股份有限公司广东省分行</t>
  </si>
  <si>
    <t>产业数字化转型</t>
  </si>
  <si>
    <t>广东飞企互联科技股份有限公司</t>
  </si>
  <si>
    <t>914404006886351777</t>
  </si>
  <si>
    <t>3.2</t>
  </si>
  <si>
    <t>支付“互联网+”产业基地项目设备款</t>
  </si>
  <si>
    <t>2000（同序号1）</t>
  </si>
  <si>
    <t>审核中</t>
  </si>
  <si>
    <t>茂名市南方职业技术学校</t>
  </si>
  <si>
    <t>524409005572969000</t>
  </si>
  <si>
    <t>设备购置</t>
  </si>
  <si>
    <t>5200（同序号4）</t>
  </si>
  <si>
    <t>中国银行广东省分行</t>
  </si>
  <si>
    <t>卫生健康</t>
  </si>
  <si>
    <t>罗定市人民医院</t>
  </si>
  <si>
    <t>124453814564938439</t>
  </si>
  <si>
    <t>清远市妇幼保健院（清远市妇女儿童医院）</t>
  </si>
  <si>
    <t>124418004571154305</t>
  </si>
  <si>
    <t>2022/9/13、2022/9/20、2022/10/10</t>
  </si>
  <si>
    <t>兴业银行股份有限公司</t>
  </si>
  <si>
    <t>东莞市滨海湾中心医院</t>
  </si>
  <si>
    <t>124419004572299210</t>
  </si>
  <si>
    <t>购买设备</t>
  </si>
  <si>
    <t>2022/10/8
2022/10/11</t>
  </si>
  <si>
    <t>中信银行</t>
  </si>
  <si>
    <t>东莞市清溪医院</t>
  </si>
  <si>
    <t>124419004572288301</t>
  </si>
  <si>
    <t>采购医疗设备</t>
  </si>
  <si>
    <t>中山大学附属肿瘤医院</t>
  </si>
  <si>
    <t>12100000455417005A</t>
  </si>
  <si>
    <t>2022/10/5、2022/11/7</t>
  </si>
  <si>
    <t>2022/9/30、2022/10/11、2022/10/27</t>
  </si>
  <si>
    <t>东莞市宏达职业技术学校</t>
  </si>
  <si>
    <t>524419005745173594</t>
  </si>
  <si>
    <t>东莞市宏达职业技术学校建设粤菜师傅校外创业基地和校内综合实训中心设备更新改造</t>
  </si>
  <si>
    <t>2022/10/8、2022/10/28</t>
  </si>
  <si>
    <t>肇庆学院</t>
  </si>
  <si>
    <t>12440000456488032C</t>
  </si>
  <si>
    <t>用于借款人总投资约55000万元的特色应用型人才培养及创新平台建设项目（设备更新改造项目）建设</t>
  </si>
  <si>
    <t>文旅体育</t>
  </si>
  <si>
    <t>广东红旗体育用品有限公司</t>
  </si>
  <si>
    <t>91441481068534818G</t>
  </si>
  <si>
    <t>用于借款人建设智慧体育研发中心技术设备升级改造项目、购买固定资产等</t>
  </si>
  <si>
    <t>2022年10月20日、2022年11月19日</t>
  </si>
  <si>
    <t>1167.719（含第一笔放款合同1039.803万元的部分金额）</t>
  </si>
  <si>
    <t>2022/10/24、2022/10/31、2022/11/8</t>
  </si>
  <si>
    <t>494.943(含第一笔贷款首付429.803万元的部分金额)</t>
  </si>
  <si>
    <t>中国建设银行股份有限公司广东省分行</t>
  </si>
  <si>
    <t>星海音乐学院</t>
  </si>
  <si>
    <t>12440000455858054H</t>
  </si>
  <si>
    <t>用于“星海音乐学院设备购置与更新项目”的设备购置与更新改造</t>
  </si>
  <si>
    <t>广东工业大学</t>
  </si>
  <si>
    <t>12440000455860226X</t>
  </si>
  <si>
    <t>购置设备</t>
  </si>
  <si>
    <t>2022.11.17</t>
  </si>
  <si>
    <t>2022.10.31
2022.11.09</t>
  </si>
  <si>
    <t>广东技术师范大学</t>
  </si>
  <si>
    <t>124400004558595242</t>
  </si>
  <si>
    <t>用于“粤港澳大湾区信创产教融合创新基地项目”的设备购置与更新改造</t>
  </si>
  <si>
    <t>2022年9月7日至2022年11月22日共17份采购合同</t>
  </si>
  <si>
    <t>邮储银行</t>
  </si>
  <si>
    <t>汕头市鼎泰丰实业有限公司</t>
  </si>
  <si>
    <t>91440514680554305P</t>
  </si>
  <si>
    <t>绿色科技印染智能化制造技术改造项目</t>
  </si>
  <si>
    <t>2022-12-2</t>
  </si>
  <si>
    <t>2022-10-15</t>
  </si>
  <si>
    <t>浙商银行股份有限公司广州分行</t>
  </si>
  <si>
    <t>四会慈航精康医院有限公司</t>
  </si>
  <si>
    <t>441284UQ88WU4E52</t>
  </si>
  <si>
    <t>更新、采购医疗设备</t>
  </si>
  <si>
    <t>2022-11-1至2022-11-3</t>
  </si>
  <si>
    <t>1996.0000</t>
  </si>
  <si>
    <t>2.500000</t>
  </si>
  <si>
    <t>2027/10/20</t>
  </si>
  <si>
    <t>2022/9/1、2022/9/5</t>
  </si>
  <si>
    <t>2022/12/23</t>
  </si>
  <si>
    <t>东莞市中堂医院</t>
  </si>
  <si>
    <t>1244190045722870X2</t>
  </si>
  <si>
    <t>2250.7300</t>
  </si>
  <si>
    <t>2022/12/21</t>
  </si>
  <si>
    <t>2027/12/20</t>
  </si>
  <si>
    <t>2022/12/13、2022/12/14、2022/12/15</t>
  </si>
  <si>
    <t>中国光大银行广州分行</t>
  </si>
  <si>
    <t>湛江幼儿师范专科学校</t>
  </si>
  <si>
    <t>12440800MB2C16613D</t>
  </si>
  <si>
    <t>湛江幼儿师范专科学校教学科研试验实训质量提升工程项目的教学、科研、实验实训室仪器设备的购置与更新改造支出以及其他合理支出</t>
  </si>
  <si>
    <t>2023/12/27</t>
  </si>
  <si>
    <t>462.22776</t>
  </si>
  <si>
    <t>2022/12/13、2022/12/14</t>
  </si>
  <si>
    <t>珠海市妇幼保健院</t>
  </si>
  <si>
    <t>12440400455925878P</t>
  </si>
  <si>
    <t>2022/12/22</t>
  </si>
  <si>
    <t>2027/12/16</t>
  </si>
  <si>
    <t>2022/12/27</t>
  </si>
  <si>
    <t>汕头市第三人民医院</t>
  </si>
  <si>
    <t>12440500455942993Y</t>
  </si>
  <si>
    <t>2022/12/13</t>
  </si>
  <si>
    <t>2022/12/30</t>
  </si>
  <si>
    <t>2032/12/27</t>
  </si>
  <si>
    <t>广州新华学院</t>
  </si>
  <si>
    <t>77924484-1</t>
  </si>
  <si>
    <t>2032/12/15</t>
  </si>
  <si>
    <t>中山火炬开发区人民医院</t>
  </si>
  <si>
    <t>12442000457266458K</t>
  </si>
  <si>
    <t>2027/12/15</t>
  </si>
  <si>
    <t>开平市第二人民医院</t>
  </si>
  <si>
    <t>12440783456180169L</t>
  </si>
  <si>
    <t>2022/12/20</t>
  </si>
  <si>
    <t>2025/12/01</t>
  </si>
  <si>
    <t>广东石油化工学院</t>
  </si>
  <si>
    <t>12440000727040230G</t>
  </si>
  <si>
    <t>2042/12/19</t>
  </si>
  <si>
    <t>2022/12/09</t>
  </si>
  <si>
    <t>2032/10/21</t>
  </si>
  <si>
    <t>2022/12/02</t>
  </si>
  <si>
    <t>云浮市妇幼保健院</t>
  </si>
  <si>
    <t>12445300456506173W</t>
  </si>
  <si>
    <t>2022/12/16</t>
  </si>
  <si>
    <t>2024/10/06</t>
  </si>
  <si>
    <t>广东建设职业技术学院</t>
  </si>
  <si>
    <t>2022/12/28</t>
  </si>
  <si>
    <t>2032/11/21</t>
  </si>
  <si>
    <t>华南农业大学</t>
  </si>
  <si>
    <t>2022/12/29</t>
  </si>
  <si>
    <t>2027/10/11</t>
  </si>
  <si>
    <t xml:space="preserve">本次提款涉及设备购置合同签订日期包括：2022/10/20，2022/11/16，2022/11/18，2022/12/2，2022/12/5，2022/11/15，2022/12/6，2022/11/15，2022/11/29等
</t>
  </si>
  <si>
    <t>南方医科大学第五附属医院</t>
  </si>
  <si>
    <t>12440000314905961Q</t>
  </si>
  <si>
    <t>2028/12/20</t>
  </si>
  <si>
    <t>暨南大学</t>
  </si>
  <si>
    <t>1210000045541439X9</t>
  </si>
  <si>
    <t>2022/12/31</t>
  </si>
  <si>
    <t>2032/12/29</t>
  </si>
  <si>
    <t>/</t>
  </si>
  <si>
    <t>广东金融学院</t>
  </si>
  <si>
    <t>45585956-7</t>
  </si>
  <si>
    <t>2032/06/21</t>
  </si>
  <si>
    <t>中山市人民医院</t>
  </si>
  <si>
    <t>12442000457265308H</t>
  </si>
  <si>
    <t>2027/10/06</t>
  </si>
  <si>
    <t>中山市西区医院</t>
  </si>
  <si>
    <t>12442000457266263R</t>
  </si>
  <si>
    <t>中山市黄圃人民医院</t>
  </si>
  <si>
    <t>12442000G19169144L</t>
  </si>
  <si>
    <t>2024/12/30</t>
  </si>
  <si>
    <t>佛山市顺德区第三人民医院(佛山市顺德区北滘医院)</t>
  </si>
  <si>
    <t>12440606456087837D</t>
  </si>
  <si>
    <t>2032/12/22</t>
  </si>
  <si>
    <t>五邑大学</t>
  </si>
  <si>
    <t>2042/12/26</t>
  </si>
  <si>
    <t>本次提款涉及设备购置合同签订日期包括：2022/10/5，2022/9/8，2022/10/12，2022/12/14，2022/12/12，2022/10/28，2022/12/1，2022/11/28，2022/11/3等</t>
  </si>
  <si>
    <t>南方医科大学顺德医院（佛山市顺德区第一人民医院）</t>
  </si>
  <si>
    <t>2027/12/25</t>
  </si>
  <si>
    <t>佛山市顺德彩辉纺织有限公司</t>
  </si>
  <si>
    <t>91440606733139683B</t>
  </si>
  <si>
    <t>2025/11/18</t>
  </si>
  <si>
    <t>南方医科大学第七附属医院（佛山市南海区第三人民医院）</t>
  </si>
  <si>
    <t>2022/12/26</t>
  </si>
  <si>
    <t>台山市中医院</t>
  </si>
  <si>
    <t>124407814561631312</t>
  </si>
  <si>
    <t>5000.0000</t>
  </si>
  <si>
    <t>2027/12/29</t>
  </si>
  <si>
    <t>广州市南沙区第一人民医院</t>
  </si>
  <si>
    <t>12440115455409777P</t>
  </si>
  <si>
    <t>112.9200</t>
  </si>
  <si>
    <t>3.200000</t>
  </si>
  <si>
    <t>放款金额为112.92万元，预计2023年提前还款10万元，人行审核通过金额为102.92万元，本次贴息按照102.92万元计算</t>
  </si>
  <si>
    <t>广东财贸职业学院</t>
  </si>
  <si>
    <t>12440000MB2D21210A</t>
  </si>
  <si>
    <t>3050.0000</t>
  </si>
  <si>
    <t>2022/10/12-2022/12/23</t>
  </si>
  <si>
    <t>3000.0000</t>
  </si>
  <si>
    <t>2022/10/24至2022/12/26</t>
  </si>
  <si>
    <t>广东省妇幼保健院</t>
  </si>
  <si>
    <t>12440000455861907X</t>
  </si>
  <si>
    <t>500.0000</t>
  </si>
  <si>
    <t>2022/12/15</t>
  </si>
  <si>
    <t>2024/12/14</t>
  </si>
  <si>
    <t>2022/9/7至2022/10/14</t>
  </si>
  <si>
    <t>华南理工大学</t>
  </si>
  <si>
    <t>12100000455414429R</t>
  </si>
  <si>
    <t>324000.0000</t>
  </si>
  <si>
    <t>2037/12/15</t>
  </si>
  <si>
    <r>
      <t>2022/9/</t>
    </r>
    <r>
      <rPr>
        <sz val="12"/>
        <color indexed="8"/>
        <rFont val="宋体"/>
        <family val="0"/>
      </rPr>
      <t>1-2022/10/27</t>
    </r>
  </si>
  <si>
    <t>962.930535</t>
  </si>
  <si>
    <t>2022.12.16</t>
  </si>
  <si>
    <t>2022/12/1-2022/12/27</t>
  </si>
  <si>
    <t>69261.458</t>
  </si>
  <si>
    <t>2022.12.28</t>
  </si>
  <si>
    <t>2022.11.25</t>
  </si>
  <si>
    <t>2023.01.01</t>
  </si>
  <si>
    <t>2022/12/1-2022/12/28</t>
  </si>
  <si>
    <t>191851.030793</t>
  </si>
  <si>
    <t>广东工程职业技术学院</t>
  </si>
  <si>
    <t>12440000455857350Y</t>
  </si>
  <si>
    <t>20000.0000</t>
  </si>
  <si>
    <t>2037/12/13</t>
  </si>
  <si>
    <t>2022/9/1到2022/12/25</t>
  </si>
  <si>
    <t>佛山市三水区妇幼保健院</t>
  </si>
  <si>
    <t>124406074560948697</t>
  </si>
  <si>
    <t>258.0000</t>
  </si>
  <si>
    <t xml:space="preserve"> 2022-11-11；
2022-12-23</t>
  </si>
  <si>
    <t>江门职业技术学院</t>
  </si>
  <si>
    <t>124407004561749819</t>
  </si>
  <si>
    <t>8800.0000</t>
  </si>
  <si>
    <t>鹤山市中医院</t>
  </si>
  <si>
    <t>124407844561367901</t>
  </si>
  <si>
    <t>1321.0000</t>
  </si>
  <si>
    <t>2.700000</t>
  </si>
  <si>
    <t>2027/12/28</t>
  </si>
  <si>
    <t>2022/12/7、2022/12/22、2022/12/23</t>
  </si>
  <si>
    <t>开平市中医院</t>
  </si>
  <si>
    <t>12440783456180177F</t>
  </si>
  <si>
    <t>1000.0000</t>
  </si>
  <si>
    <t>2022/12/12</t>
  </si>
  <si>
    <t>梅州市中医医院</t>
  </si>
  <si>
    <t>12441400354694118U</t>
  </si>
  <si>
    <t>5980.0000</t>
  </si>
  <si>
    <t>2037/12/29</t>
  </si>
  <si>
    <t xml:space="preserve">2022/12/22；
2022/11/29；
2022/12/14；
</t>
  </si>
  <si>
    <t>2022-12-30
2022-12-31</t>
  </si>
  <si>
    <t>阳江市中医医院</t>
  </si>
  <si>
    <t>12441700457063909T</t>
  </si>
  <si>
    <t>7816.0000</t>
  </si>
  <si>
    <t>2022/12/28、2022/12/29</t>
  </si>
  <si>
    <t>阳江市人民医院</t>
  </si>
  <si>
    <t>124417004570629220</t>
  </si>
  <si>
    <t>6072.7039</t>
  </si>
  <si>
    <t>2022/12/15、2022/12/20、2022/12/21、2022/12/23</t>
  </si>
  <si>
    <t>2022/12/23、2022/12/27</t>
  </si>
  <si>
    <t>33000.0000</t>
  </si>
  <si>
    <t>2032/11/30</t>
  </si>
  <si>
    <t>2022.10.31
-2022.12.01</t>
  </si>
  <si>
    <t>2022.10.31
2022.12.01</t>
  </si>
  <si>
    <t>2022.12.21</t>
  </si>
  <si>
    <t>2022.10.01
-2022.12.25</t>
  </si>
  <si>
    <t>汕头市第二人民医院</t>
  </si>
  <si>
    <t>12440500455941907T</t>
  </si>
  <si>
    <t>4900.0000</t>
  </si>
  <si>
    <t>2030/12/27</t>
  </si>
  <si>
    <t>2022/9/26-2022/12/06</t>
  </si>
  <si>
    <t>东莞市人民医院</t>
  </si>
  <si>
    <t>124419004572288226</t>
  </si>
  <si>
    <t>东莞市人民医院设备购置与更新改造项目</t>
  </si>
  <si>
    <t>广州粤港澳交通发展有限公司</t>
  </si>
  <si>
    <t>91440101MA5CLBKP3T</t>
  </si>
  <si>
    <t>采购36台纯电旅游大巴项目</t>
  </si>
  <si>
    <t>惠州市惠阳区中医院</t>
  </si>
  <si>
    <t>12441303456694629A</t>
  </si>
  <si>
    <t>2000.0000</t>
  </si>
  <si>
    <t>2027/12/30</t>
  </si>
  <si>
    <t>广东鑫辉科技股份有限公司</t>
  </si>
  <si>
    <t>914407047762288703</t>
  </si>
  <si>
    <t>2027/12/08</t>
  </si>
  <si>
    <t>2022/9/3、2022/9/12</t>
  </si>
  <si>
    <t>开平市第三人民医院</t>
  </si>
  <si>
    <t>124407834561800704</t>
  </si>
  <si>
    <t>56.0000</t>
  </si>
  <si>
    <t>2024/12/29</t>
  </si>
  <si>
    <t>惠东县妇幼保健计划生育服务中心</t>
  </si>
  <si>
    <t>124413234566862000</t>
  </si>
  <si>
    <t>739.0000</t>
  </si>
  <si>
    <t>2022-9-26/2022-12-15/2022-12-15/2022-12-15</t>
  </si>
  <si>
    <t>2022-12-23/2022-12-27/2022-12-23/2022-12-23</t>
  </si>
  <si>
    <t>广东外语外贸大学</t>
  </si>
  <si>
    <t>12440000455859532W</t>
  </si>
  <si>
    <t>2100.0000</t>
  </si>
  <si>
    <t>2032/12/21</t>
  </si>
  <si>
    <t>2022/9/2、2022/9/5、2022/9/6、2022/9/15、2022/9/27、2022/10/10、2022/10/18、2022/10/19、2022/10/31、2022/11/7、2022/11/9、2022/11/10、2022/12/5、2022/12/8、2022/12/12。</t>
  </si>
  <si>
    <t>翁源县人民医院</t>
  </si>
  <si>
    <t>124402294558905805</t>
  </si>
  <si>
    <t>4800.0000</t>
  </si>
  <si>
    <t>2032/12/09</t>
  </si>
  <si>
    <t>新型基础设施</t>
  </si>
  <si>
    <t>鹰硕（韶关）信息产业集团有限公司</t>
  </si>
  <si>
    <t>91440200MA53RU5A1H</t>
  </si>
  <si>
    <t>43900.0000</t>
  </si>
  <si>
    <t>2030/12/12</t>
  </si>
  <si>
    <t>广州市荔湾区人民医院</t>
  </si>
  <si>
    <t>12440103455379811U</t>
  </si>
  <si>
    <t>400.0000</t>
  </si>
  <si>
    <t>用于设备更新改造项目</t>
  </si>
  <si>
    <t>2025/12/22</t>
  </si>
  <si>
    <t>2022.12.20</t>
  </si>
  <si>
    <t>佛山市大参林医药贸易有限公司</t>
  </si>
  <si>
    <t>91440606MA55W9CB6F</t>
  </si>
  <si>
    <t>8000.0000</t>
  </si>
  <si>
    <t>2034/12/27</t>
  </si>
  <si>
    <t>汕头市中博职业技术学校</t>
  </si>
  <si>
    <t>52440500560889637D</t>
  </si>
  <si>
    <t>2027/12/27</t>
  </si>
  <si>
    <t>2022-9-26、2022-10-06、2022-10-13、2022-10-16、2022-11-03、2022-11-04、2022-11-06、2022-11-08、2022-11-12</t>
  </si>
  <si>
    <t>2022-12-24、2022-12-26、2022-12-27</t>
  </si>
  <si>
    <t>汕头大学．香港中文大学联合汕头国际眼科中心</t>
  </si>
  <si>
    <t>124400007350370078</t>
  </si>
  <si>
    <t>2236.0000</t>
  </si>
  <si>
    <t>购置医疗设备</t>
  </si>
  <si>
    <t>2032/12/08</t>
  </si>
  <si>
    <t>2022-12-14、2022-12-15</t>
  </si>
  <si>
    <t>2022-12-1、2022-12-2、2022-12-6、2022-12-12、2022-12-14、2022-12-22、2022-12-24</t>
  </si>
  <si>
    <t>汕头大学</t>
  </si>
  <si>
    <t>1244000045594645X2</t>
  </si>
  <si>
    <t>专项用于总投资约136060万元的“汕头大学——本科教学实验智能化升级改造、中小滨海智慧城市发展创新研究平台、校园数字化转型建设、医学院科教创新与实践平台项目”项下的教学、科研、实验、实训等设备购置。</t>
  </si>
  <si>
    <t>2032/12/30</t>
  </si>
  <si>
    <t>广东金晖隆开关有限公司</t>
  </si>
  <si>
    <t>914405007078208119</t>
  </si>
  <si>
    <t>1040.0000</t>
  </si>
  <si>
    <t>专项用于“智能环保开关生产设备技术改造项目”设备采购</t>
  </si>
  <si>
    <t>2027/12/14</t>
  </si>
  <si>
    <t>2022-9-4、2022-9-5、2022-9-6、2022-9-12、2022-10-12、2022-11-26</t>
  </si>
  <si>
    <t>2022-12-2、2022-12-8</t>
  </si>
  <si>
    <t>佛山市南海区第六人民医院</t>
  </si>
  <si>
    <t>1244060545607899XE</t>
  </si>
  <si>
    <t>840.0000</t>
  </si>
  <si>
    <t>用于购买医疗设备</t>
  </si>
  <si>
    <t>2025/12/27</t>
  </si>
  <si>
    <t>2022-09-29 2022-10-12                  2022-11-01  2022-12-12</t>
  </si>
  <si>
    <t>2022-12-20   2022-12-26</t>
  </si>
  <si>
    <t>佛山市中医院禅城高新区医院</t>
  </si>
  <si>
    <t>12440604456076898T</t>
  </si>
  <si>
    <t>48.1500</t>
  </si>
  <si>
    <t>购买医疗设备等</t>
  </si>
  <si>
    <t>2026/12/28</t>
  </si>
  <si>
    <t>2022-12-8、2022-12-21</t>
  </si>
  <si>
    <t>25000.0000</t>
  </si>
  <si>
    <t>设备购置、更新改造服务采购</t>
  </si>
  <si>
    <t>2037/11/21</t>
  </si>
  <si>
    <t>2022年12月20日、2022年12月5日、2022年11月29日、2022年11月17日、2022年12月6日、2022年11月8日、2022年11月8日、2022年11月4日、2022年9月16日、2022年12月6日、2022年12月12日、2022年12月7日、2022年11月24日</t>
  </si>
  <si>
    <t>2022/11/17、2022/11/29、2022/11/30、2022/12/1、2022/12/5、2022/12/6、2022/12/8、2022/12/14、2022/12/15、2022/12/16、2022/12/17、2022/12/19、2022/12/20、2022/12/21、2022/12/23</t>
  </si>
  <si>
    <t>2022/12/16、2022/12/23、2022/12/23、2022年12/22</t>
  </si>
  <si>
    <t>2029/11/09</t>
  </si>
  <si>
    <t>2022/10/28、2022/11/18、2022/12/16、2022/12/17</t>
  </si>
  <si>
    <t>广东科技学院</t>
  </si>
  <si>
    <t>52440000761599433Q</t>
  </si>
  <si>
    <t>2500.0000</t>
  </si>
  <si>
    <t>2022/6/2、2022/10/7、2022/10/15、2022/10/20、2022/10/21、2022/10/25、2022/10/30、2022/10/31、2022/11/1、2022/11/10、2022/11/15、2022/12/2、2022/12/3、2022/12/10、2022/12/13、2022/12/20</t>
  </si>
  <si>
    <t>阳江市妇幼保健院</t>
  </si>
  <si>
    <t>12441700457063845W</t>
  </si>
  <si>
    <t>2400.0000</t>
  </si>
  <si>
    <t>采购设备</t>
  </si>
  <si>
    <t>阳江市第三人民医院</t>
  </si>
  <si>
    <t>12441700457064047W</t>
  </si>
  <si>
    <t>560.0000</t>
  </si>
  <si>
    <t>2988.0000</t>
  </si>
  <si>
    <t>2022-12-15、2022-12-21</t>
  </si>
  <si>
    <t>2022-12-15、2022-12-16</t>
  </si>
  <si>
    <t>2024/10/31</t>
  </si>
  <si>
    <t>2022/9/20、2022/10/10、2022/10/18、2022/11/22、2022/12/7、2022/12/14、2022/12/21、2022/12/23</t>
  </si>
  <si>
    <t>清远市人民医院</t>
  </si>
  <si>
    <t>124418004571146309</t>
  </si>
  <si>
    <t>2373.4240</t>
  </si>
  <si>
    <t>2024/12/28</t>
  </si>
  <si>
    <t>2022/9/14、2022/9/20、2022/11/1</t>
  </si>
  <si>
    <t>2024/12/19</t>
  </si>
  <si>
    <t>2022/9/30、2022/12/13、2022/12/14、2022/12/19、2022/12/22、2022/12/23</t>
  </si>
  <si>
    <t>广州华商职业学院</t>
  </si>
  <si>
    <t>52440000690489148J</t>
  </si>
  <si>
    <t>23360.0000</t>
  </si>
  <si>
    <t>专项用于总投约2.92亿元的广州华商职业学院“一校两区”设备购置项目</t>
  </si>
  <si>
    <t>广州市花都区第二人民医院</t>
  </si>
  <si>
    <t>12440114718106330P</t>
  </si>
  <si>
    <t>320.0000</t>
  </si>
  <si>
    <t>用于总投资约1600万元的设备更新改造项目</t>
  </si>
  <si>
    <t>广州城市理工学院</t>
  </si>
  <si>
    <t>524400007894650823</t>
  </si>
  <si>
    <t>6000.0000</t>
  </si>
  <si>
    <t>专项用于总投资约9319万元设备更新改造项目</t>
  </si>
  <si>
    <t>2032/12/14</t>
  </si>
  <si>
    <t>2022/10/8、2022/11/25、2022/11/30、2022/12/6、2022/12/12、2022/12/19、2022/12/21、2022/12/22</t>
  </si>
  <si>
    <t>2022/9/15、2022/11/18、2022/11/22、2022/11/25、2022/11/29、2022/11/30</t>
  </si>
  <si>
    <t>2022/12/16、2022/12/19</t>
  </si>
  <si>
    <t>2022/9/15、2022/11/22、2022/11/25</t>
  </si>
  <si>
    <t>2022/11/29、2022/12/5、2022/12/6、2022/12/7</t>
  </si>
  <si>
    <t>郁南县人民医院</t>
  </si>
  <si>
    <t>12445322456511095Y</t>
  </si>
  <si>
    <t>2027/10/25</t>
  </si>
  <si>
    <t>2027/12/13</t>
  </si>
  <si>
    <t>梅州市晟辉科技有限公司</t>
  </si>
  <si>
    <t>91441400MA56L85R0C</t>
  </si>
  <si>
    <t>472.0000</t>
  </si>
  <si>
    <t>购买机器设备</t>
  </si>
  <si>
    <t>2025/12/06</t>
  </si>
  <si>
    <t>阳江市公共卫生医院</t>
  </si>
  <si>
    <t>1244170055169255XW</t>
  </si>
  <si>
    <t>380.0000</t>
  </si>
  <si>
    <t>中奥体检中心（河源）有限公司</t>
  </si>
  <si>
    <t>91441600MA539UJW26</t>
  </si>
  <si>
    <t>980.0000</t>
  </si>
  <si>
    <t>2027/12/12</t>
  </si>
  <si>
    <t>12000.0000</t>
  </si>
  <si>
    <t>2030/05/28</t>
  </si>
  <si>
    <t>重庆国通产融供应链管理有限公司</t>
  </si>
  <si>
    <t>91500106MA61652G96</t>
  </si>
  <si>
    <t>10000.0000</t>
  </si>
  <si>
    <t>国通（西南）智慧冷链产业园项目</t>
  </si>
  <si>
    <t>2037/11/30</t>
  </si>
  <si>
    <t>2022/10/1-2022/11/1</t>
  </si>
  <si>
    <t>2022/10/1-2022/12/14</t>
  </si>
  <si>
    <t>中山市东升医院</t>
  </si>
  <si>
    <t>12442000MB2C0978X8</t>
  </si>
  <si>
    <t>2760.0000</t>
  </si>
  <si>
    <t>中山市东升医院医疗设备购置项目</t>
  </si>
  <si>
    <t>2027/12/26</t>
  </si>
  <si>
    <t>东莞市松山湖中心医院</t>
  </si>
  <si>
    <t>12441900457231693A</t>
  </si>
  <si>
    <t>5442.0000</t>
  </si>
  <si>
    <t>2030/11/30</t>
  </si>
  <si>
    <t>清远市清城区人民医院</t>
  </si>
  <si>
    <t>12441802457119052G</t>
  </si>
  <si>
    <t>支付“清远市清城区人民医院数字化移动式X光机等设备购置项目”设备款</t>
  </si>
  <si>
    <t>2024/12/22</t>
  </si>
  <si>
    <t>2022/11/15-2022/12/20</t>
  </si>
  <si>
    <t>广东工商职业技术大学</t>
  </si>
  <si>
    <t>524400007701704956</t>
  </si>
  <si>
    <t>采购教学物资</t>
  </si>
  <si>
    <t>2025/12/18</t>
  </si>
  <si>
    <t>2022/9/1-2022/12/31</t>
  </si>
  <si>
    <t>2025/12/29</t>
  </si>
  <si>
    <t>江门市江海区人民医院</t>
  </si>
  <si>
    <t>124407044561762667</t>
  </si>
  <si>
    <t>1920.0000</t>
  </si>
  <si>
    <t>江门江海区人民医院设备更新再贷款项目</t>
  </si>
  <si>
    <t>2028/12/28</t>
  </si>
  <si>
    <t>河源市中医院</t>
  </si>
  <si>
    <t>124416004569588745</t>
  </si>
  <si>
    <t>医疗设备更新改造</t>
  </si>
  <si>
    <t>河源中正血液透析中心有限公司</t>
  </si>
  <si>
    <t>91441602MA7M6GCP7F</t>
  </si>
  <si>
    <t>2029/11/22</t>
  </si>
  <si>
    <t>广东药科大学</t>
  </si>
  <si>
    <t>1244000045586282XM</t>
  </si>
  <si>
    <t>41000.0000</t>
  </si>
  <si>
    <t>广东药科大学高质量人才培养平台提升工程项目</t>
  </si>
  <si>
    <t>2042/12/12</t>
  </si>
  <si>
    <t>2022/11/1-2022/12/30</t>
  </si>
  <si>
    <t>南方医科大学南方医院</t>
  </si>
  <si>
    <t>12440000737590121J</t>
  </si>
  <si>
    <t>17346.0000</t>
  </si>
  <si>
    <t>医院诊疗、科研等设备购置更新改造</t>
  </si>
  <si>
    <t>2032/12/16</t>
  </si>
  <si>
    <t>2022/09/01-2022/12/31</t>
  </si>
  <si>
    <t>3409.2400</t>
  </si>
  <si>
    <t>2022/12/06</t>
  </si>
  <si>
    <t>2024/10/25</t>
  </si>
  <si>
    <t>2022/10/8、2022/10/11、2022/11/10</t>
  </si>
  <si>
    <t>中山市德成技工学校</t>
  </si>
  <si>
    <t>52442000MJM518167E</t>
  </si>
  <si>
    <t>2022/9/1、2022/9/2、2022/9/8、2022/9/10、2022/9/20、2022/9/22</t>
  </si>
  <si>
    <t>广发银行股份有限公司广东省分行</t>
  </si>
  <si>
    <t>广州中医药大学第一附属医院</t>
  </si>
  <si>
    <t>12440000455860170T</t>
  </si>
  <si>
    <t>2024/12/27</t>
  </si>
  <si>
    <t>2022/12/22
2022/12/23</t>
  </si>
  <si>
    <t>2032/12/28</t>
  </si>
  <si>
    <t>中山市中医院</t>
  </si>
  <si>
    <t>124420004572653322</t>
  </si>
  <si>
    <t>2022/09/05、2022/10/13</t>
  </si>
  <si>
    <t>2022/10/13、2022/11/7</t>
  </si>
  <si>
    <t>2022/10/13、2022/12/12、2022/12/13、2022/12/27</t>
  </si>
  <si>
    <t>2027/10/07</t>
  </si>
  <si>
    <t>江门市妇幼保健院</t>
  </si>
  <si>
    <t>12440700456175343G</t>
  </si>
  <si>
    <t>2025/10/05</t>
  </si>
  <si>
    <t>2022/11/4、2022/11/7、2022/11/16、2022/11/18、2022/12/2</t>
  </si>
  <si>
    <t>鹤山市人民医院</t>
  </si>
  <si>
    <t>124407844561367826</t>
  </si>
  <si>
    <t>2022/12/13、2022/12/15</t>
  </si>
  <si>
    <t>江门市新会区司前人民医院</t>
  </si>
  <si>
    <t>12440705456150525L</t>
  </si>
  <si>
    <t>2026/12/19</t>
  </si>
  <si>
    <t>2022/12/19、2022/12/20、2022/12/21、2022/12/26</t>
  </si>
  <si>
    <t>广州番禺宝墨园有限公司</t>
  </si>
  <si>
    <t>91440113708377794X</t>
  </si>
  <si>
    <t>茂名市妇幼保健院</t>
  </si>
  <si>
    <t>1244090045640832XG</t>
  </si>
  <si>
    <t>2.800000</t>
  </si>
  <si>
    <t>2027/12/21</t>
  </si>
  <si>
    <t>2022/10/11、2022/10/13、2022/10/18、2022/10/25</t>
  </si>
  <si>
    <t>238、
159.92、
108.45、
126.31</t>
  </si>
  <si>
    <t>2022/12/15、2022/10/09、2022/10/09、2022/10/09</t>
  </si>
  <si>
    <t>47.6、
31.984、
21.69、
25.262</t>
  </si>
  <si>
    <t>农业银行广东省分行</t>
  </si>
  <si>
    <t>教育（其他部门管辖）</t>
  </si>
  <si>
    <t>清远市德圣健康职业技术学校有限公司</t>
  </si>
  <si>
    <t>91441821MA51Y9CL58</t>
  </si>
  <si>
    <t>广东京伦妇产医院管理有限公司</t>
  </si>
  <si>
    <t>91441781MA530KFX9U</t>
  </si>
  <si>
    <t>中国农业银行股份有限公司广东分行</t>
  </si>
  <si>
    <t>东莞理工学院</t>
  </si>
  <si>
    <t>124419004572320124</t>
  </si>
  <si>
    <t>180.0000</t>
  </si>
  <si>
    <t>固定资产贷款</t>
  </si>
  <si>
    <t>2037/12/14</t>
  </si>
  <si>
    <t>2022/12/08</t>
  </si>
  <si>
    <t>东莞职业技术学院</t>
  </si>
  <si>
    <t>124419007993256309</t>
  </si>
  <si>
    <t>2000.000000</t>
  </si>
  <si>
    <t>120.0000</t>
  </si>
  <si>
    <t>2022/12/7-2022/12/28</t>
  </si>
  <si>
    <t>2022/12/28-2022/12/30</t>
  </si>
  <si>
    <t>东莞市东南部中心医院</t>
  </si>
  <si>
    <t>124419004572290839</t>
  </si>
  <si>
    <t>6590.000000</t>
  </si>
  <si>
    <t>2022/11/29-2022/12/15</t>
  </si>
  <si>
    <t>东莞市樟木头医院</t>
  </si>
  <si>
    <t>12441900457228865K</t>
  </si>
  <si>
    <t>880.680000</t>
  </si>
  <si>
    <t>60.0000</t>
  </si>
  <si>
    <t>2022/9/8-2022/12/28</t>
  </si>
  <si>
    <t>东莞市第八人民医院（东莞市儿童医院）</t>
  </si>
  <si>
    <t>12441900457226042C</t>
  </si>
  <si>
    <t>8820.000000</t>
  </si>
  <si>
    <t>118.0000</t>
  </si>
  <si>
    <t>2032/10/17</t>
  </si>
  <si>
    <t>2022/9/9-2022/9/27</t>
  </si>
  <si>
    <t>2022/09/27-2022/12/15</t>
  </si>
  <si>
    <t>2022/12/15-2022/12/28</t>
  </si>
  <si>
    <t>广东职业技术学院</t>
  </si>
  <si>
    <t>12440000455859014L</t>
  </si>
  <si>
    <t>10000.000000</t>
  </si>
  <si>
    <t>2022/9/13-2022/9/20</t>
  </si>
  <si>
    <t>佛山市高明区高级技工学校</t>
  </si>
  <si>
    <t>12440608G18591327J</t>
  </si>
  <si>
    <t>2179.000000</t>
  </si>
  <si>
    <t>佛山市高明区职业技术学校</t>
  </si>
  <si>
    <t>12440608456068986R</t>
  </si>
  <si>
    <t>1813.000000</t>
  </si>
  <si>
    <t>2022/12/20-2022/12/21</t>
  </si>
  <si>
    <t>惠东县人民医院</t>
  </si>
  <si>
    <t>124413234566860127</t>
  </si>
  <si>
    <t>10.000000</t>
  </si>
  <si>
    <t>24.0000</t>
  </si>
  <si>
    <t>客户于2023/1/28提前还款2.5万元</t>
  </si>
  <si>
    <t>2022/10/25-2022/12/20</t>
  </si>
  <si>
    <t>韶关市浈江中等职业学校</t>
  </si>
  <si>
    <t>5244020067307934XM</t>
  </si>
  <si>
    <t>2027/11/25</t>
  </si>
  <si>
    <t>2022/12/23-2022/12/27</t>
  </si>
  <si>
    <t>梅州市梅县区妇幼保健院</t>
  </si>
  <si>
    <t>12441403456767031N</t>
  </si>
  <si>
    <t>428.000000</t>
  </si>
  <si>
    <t>2.600000</t>
  </si>
  <si>
    <t>五华县妇幼保健院</t>
  </si>
  <si>
    <t>12441424456753107L</t>
  </si>
  <si>
    <t>2049.000000</t>
  </si>
  <si>
    <t>梅州市梅县区第二人民医院</t>
  </si>
  <si>
    <t>12441403456767349H</t>
  </si>
  <si>
    <t>840.000000</t>
  </si>
  <si>
    <t>湛江市赤坎区妇幼保健院</t>
  </si>
  <si>
    <t>12440802456249277L</t>
  </si>
  <si>
    <t>240.000000</t>
  </si>
  <si>
    <t>3179.600000</t>
  </si>
  <si>
    <t>800.000000</t>
  </si>
  <si>
    <t>119.0000</t>
  </si>
  <si>
    <t>阳江市阳东区人民医院</t>
  </si>
  <si>
    <t>12441723457056936W</t>
  </si>
  <si>
    <t>1542.000000</t>
  </si>
  <si>
    <t>36.0000</t>
  </si>
  <si>
    <t>阳江江华医院有限公司</t>
  </si>
  <si>
    <t>91441723MA4W6KQX6E</t>
  </si>
  <si>
    <t>3800.000000</t>
  </si>
  <si>
    <t>汕头冠炜有限公司</t>
  </si>
  <si>
    <t>91440500MA5175DT98</t>
  </si>
  <si>
    <t>1550.000000</t>
  </si>
  <si>
    <t>96.0000</t>
  </si>
  <si>
    <t>2022/11/28</t>
  </si>
  <si>
    <t>2030/11/22</t>
  </si>
  <si>
    <t>2022/10/15</t>
  </si>
  <si>
    <t>揭阳市妇幼保健计划生育服务中心</t>
  </si>
  <si>
    <t>1244520035476186XN</t>
  </si>
  <si>
    <t>351.400000</t>
  </si>
  <si>
    <t>3.150000</t>
  </si>
  <si>
    <t>中山大学孙逸仙纪念医院</t>
  </si>
  <si>
    <t>12100000455416037C</t>
  </si>
  <si>
    <t>2700.000000</t>
  </si>
  <si>
    <t>2024/12/25</t>
  </si>
  <si>
    <t>2022/10/18</t>
  </si>
  <si>
    <t>广州美术学院</t>
  </si>
  <si>
    <t>12440000455858898F</t>
  </si>
  <si>
    <t>8000.000000</t>
  </si>
  <si>
    <t>2022/10/31</t>
  </si>
  <si>
    <t>2032/10/20</t>
  </si>
  <si>
    <t>2022/09/20</t>
  </si>
  <si>
    <t>2022/12/01</t>
  </si>
  <si>
    <t>南方医科大学珠江医院</t>
  </si>
  <si>
    <t>124400007256275054</t>
  </si>
  <si>
    <t>2022/10/10</t>
  </si>
  <si>
    <t>仲恺农业工程学院</t>
  </si>
  <si>
    <t>12440000455862715L</t>
  </si>
  <si>
    <t>32967.000000</t>
  </si>
  <si>
    <t>2032/10/27</t>
  </si>
  <si>
    <t>2022/10/19</t>
  </si>
  <si>
    <t>广东工贸职业技术学院</t>
  </si>
  <si>
    <t>124400004558594791</t>
  </si>
  <si>
    <t>5000.000000</t>
  </si>
  <si>
    <t>155.1</t>
  </si>
  <si>
    <t>中山大学附属第六医院</t>
  </si>
  <si>
    <t>12440000455350680K</t>
  </si>
  <si>
    <t>6063.000000</t>
  </si>
  <si>
    <t>94.0000</t>
  </si>
  <si>
    <t>2030/10/05</t>
  </si>
  <si>
    <t>2022/10/21</t>
  </si>
  <si>
    <t>客户于2023/3/21还本12.13万元</t>
  </si>
  <si>
    <t>中山大学附属第三医院</t>
  </si>
  <si>
    <t>121000004554160457</t>
  </si>
  <si>
    <t>1639.200000</t>
  </si>
  <si>
    <t>58.0000</t>
  </si>
  <si>
    <t>2022/11/30</t>
  </si>
  <si>
    <t>2027/09/29</t>
  </si>
  <si>
    <t>2022/11/11</t>
  </si>
  <si>
    <t>客户于2023/3/30还本10.8万元</t>
  </si>
  <si>
    <t>57.0000</t>
  </si>
  <si>
    <t>客户于2023/3/30还本58.686万元</t>
  </si>
  <si>
    <t>广东第二师范学院</t>
  </si>
  <si>
    <t>12440000455862811X</t>
  </si>
  <si>
    <t>3000.000000</t>
  </si>
  <si>
    <t>2022/10/09</t>
  </si>
  <si>
    <t>肇庆市第一人民医院（肇庆市医疗紧急救援中心）</t>
  </si>
  <si>
    <t>1244120045648850X0</t>
  </si>
  <si>
    <t>600.000000</t>
  </si>
  <si>
    <t>2.650000</t>
  </si>
  <si>
    <t>广东省怀集县人民医院</t>
  </si>
  <si>
    <t>12441224456532881U</t>
  </si>
  <si>
    <t>396.000000</t>
  </si>
  <si>
    <t>怀集县第三人民医院</t>
  </si>
  <si>
    <t>12441224456532849G</t>
  </si>
  <si>
    <t>829.000000</t>
  </si>
  <si>
    <t>2037/12/27</t>
  </si>
  <si>
    <t>四会市妇幼保健院</t>
  </si>
  <si>
    <t>124412847148661139</t>
  </si>
  <si>
    <t>222.000000</t>
  </si>
  <si>
    <t>2032/12/06</t>
  </si>
  <si>
    <t>2022/12/05</t>
  </si>
  <si>
    <t>333.000000</t>
  </si>
  <si>
    <t>肇庆市第三人民医院</t>
  </si>
  <si>
    <t>124412004564876546</t>
  </si>
  <si>
    <t>413.448000</t>
  </si>
  <si>
    <t>3.000000</t>
  </si>
  <si>
    <t>1000.000000</t>
  </si>
  <si>
    <t>30000.000000</t>
  </si>
  <si>
    <t>2022/11/22</t>
  </si>
  <si>
    <t>2032/11/08</t>
  </si>
  <si>
    <t>2022/10/11</t>
  </si>
  <si>
    <t>2022/11/24</t>
  </si>
  <si>
    <t>2022/10/26</t>
  </si>
  <si>
    <t>2022/09/26</t>
  </si>
  <si>
    <t>中国农业银行股份有限公司</t>
  </si>
  <si>
    <t>2022/10/8-2022/12/12</t>
  </si>
  <si>
    <t>2022/12/2-2022/12/13</t>
  </si>
  <si>
    <t>2022/12/14-2022/12/6</t>
  </si>
  <si>
    <t>2022/12/13-2022/12/7</t>
  </si>
  <si>
    <t>2022/12/13-2022/12/20</t>
  </si>
  <si>
    <t>2022/9/15、2022/9/20</t>
  </si>
  <si>
    <t>80.000000</t>
  </si>
  <si>
    <t>2027/12/22</t>
  </si>
  <si>
    <t>6920.000000</t>
  </si>
  <si>
    <t>2022/10/10、2022/11/16、2022/11/23、2022/12/10、2022/12/10</t>
  </si>
  <si>
    <t>广东省第二中医院</t>
  </si>
  <si>
    <t>12440000455861931E</t>
  </si>
  <si>
    <t>广东警官学院（广东省公安司法管理干部学院）</t>
  </si>
  <si>
    <t>12440000455863224D</t>
  </si>
  <si>
    <t>广东江南理工高级技工学校</t>
  </si>
  <si>
    <t>52440000675171780H</t>
  </si>
  <si>
    <t>1860.000000</t>
  </si>
  <si>
    <t>2022/11/16至2022/12/16</t>
  </si>
  <si>
    <t>广东省电子商务高级技工学校</t>
  </si>
  <si>
    <t>12440000457327169Q</t>
  </si>
  <si>
    <t>2022/12/25-2022/12/28</t>
  </si>
  <si>
    <t>20000.000000</t>
  </si>
  <si>
    <t>2022/12/25-2022/12/29</t>
  </si>
  <si>
    <t>2022/12/26、2022/12/27、2022/12/28、2022/12/29</t>
  </si>
  <si>
    <t>2022/12/29、2022/12/30</t>
  </si>
  <si>
    <t>广州市番禺区妇幼保健院</t>
  </si>
  <si>
    <t>12440113455413434Q</t>
  </si>
  <si>
    <t>2100.000000</t>
  </si>
  <si>
    <t>2022/9/14-2022/9/29</t>
  </si>
  <si>
    <t>95.0000</t>
  </si>
  <si>
    <t>2022/9/14-2022/11/7</t>
  </si>
  <si>
    <t>2022/9/21-2022/12/27</t>
  </si>
  <si>
    <t>2022/10/15-2022/11/15</t>
  </si>
  <si>
    <t>客户于2023/3/30还本2.136万元</t>
  </si>
  <si>
    <t>客户于2023/3/30还本7.4782万元</t>
  </si>
  <si>
    <t>54870.000000</t>
  </si>
  <si>
    <t>梅州市妇幼保健院</t>
  </si>
  <si>
    <t>12441400354663442Y</t>
  </si>
  <si>
    <t>2022/09/08、2022/11/08、2022/11/16</t>
  </si>
  <si>
    <t>2022/9/5、2022/09/08、2022/11/08、2022/11/16</t>
  </si>
  <si>
    <t>嘉应学院</t>
  </si>
  <si>
    <t>12441400456763110Y</t>
  </si>
  <si>
    <t>2022/10/20</t>
  </si>
  <si>
    <t>2032/10/19</t>
  </si>
  <si>
    <t>2022/9/26、2022/9/20、2022/9/28、2022/9/26</t>
  </si>
  <si>
    <t>2022/10/27</t>
  </si>
  <si>
    <t>2022/9/9-2022/12/27</t>
  </si>
  <si>
    <t>中山市沙溪隆都医院</t>
  </si>
  <si>
    <t>12442000G191696542</t>
  </si>
  <si>
    <t>2022/10/8、2022/10/19、2022/10/20、2022/11/30、2022/12/2、2022/12/5、2022/12/7</t>
  </si>
  <si>
    <t>2022/10/08</t>
  </si>
  <si>
    <t>中山市博爱医院</t>
  </si>
  <si>
    <t>12442000457266204N</t>
  </si>
  <si>
    <t>2022/10/19、2022/11/16</t>
  </si>
  <si>
    <t>2022/12/19</t>
  </si>
  <si>
    <t>2022/10/20、2022/11/30、2022/12/1、2022/12/5、2022/12/7、2022/12/8</t>
  </si>
  <si>
    <t>2027/12/18</t>
  </si>
  <si>
    <t>2022/9/29、2022/10/24、2022/10/31、2022/11/18、2022/12/9、2022/12/15</t>
  </si>
  <si>
    <t>2022/9/20、2022/12/1、2022/12/7、2022/12/9</t>
  </si>
  <si>
    <t>广州科技职业技术大学</t>
  </si>
  <si>
    <t>52440000770182963F</t>
  </si>
  <si>
    <t>2022/10/13</t>
  </si>
  <si>
    <t>2024/10/09</t>
  </si>
  <si>
    <t>2022/11/02</t>
  </si>
  <si>
    <t>2022/10/26-2022/10/31</t>
  </si>
  <si>
    <t>2022/10/11-2022/10/31</t>
  </si>
  <si>
    <t>2022/11/14-2022/12/21</t>
  </si>
  <si>
    <t>2022/10/11-2022/12/21</t>
  </si>
  <si>
    <t>广东体育职业技术学院</t>
  </si>
  <si>
    <t>12440000455858740U</t>
  </si>
  <si>
    <t>419.8</t>
  </si>
  <si>
    <t>广州东华职业学院</t>
  </si>
  <si>
    <t>5244000057642691XF</t>
  </si>
  <si>
    <t>2022/12/1、2022-11-18</t>
  </si>
  <si>
    <t>45.8314</t>
  </si>
  <si>
    <t>广东肇庆航空职业学院</t>
  </si>
  <si>
    <t>52440000MJK836807K</t>
  </si>
  <si>
    <t>2028/11/07</t>
  </si>
  <si>
    <t>2022/9/8至2022/11/25</t>
  </si>
  <si>
    <t>南海经济开发区人民医院（南海高新技术产业开发区人民医院）</t>
  </si>
  <si>
    <t>124406054560806008</t>
  </si>
  <si>
    <t>2022/10/25</t>
  </si>
  <si>
    <t>2024/10/24</t>
  </si>
  <si>
    <t>2022/11/10</t>
  </si>
  <si>
    <t>2030/12/02</t>
  </si>
  <si>
    <t>清远市清新区人民医院</t>
  </si>
  <si>
    <t>124418034571330220</t>
  </si>
  <si>
    <t>2032/12/25</t>
  </si>
  <si>
    <t>2022/9/21-2022/10/24</t>
  </si>
  <si>
    <t>暨南大学附属顺德医院（佛山市顺德区第二人民医院、佛山市顺德区冯尧敬纪念医院）</t>
  </si>
  <si>
    <t>1244060645608787XM</t>
  </si>
  <si>
    <t>64.456000</t>
  </si>
  <si>
    <t>2032/12/05</t>
  </si>
  <si>
    <t>224.120000</t>
  </si>
  <si>
    <t>106.728000</t>
  </si>
  <si>
    <t>233.832000</t>
  </si>
  <si>
    <t>963.028000</t>
  </si>
  <si>
    <t>2022/11/27</t>
  </si>
  <si>
    <t>181.272000</t>
  </si>
  <si>
    <t>佛山市顺德区杰晟热能科技有限公司</t>
  </si>
  <si>
    <t>91440606771852375A</t>
  </si>
  <si>
    <t>229.416000</t>
  </si>
  <si>
    <t>2032/12/03</t>
  </si>
  <si>
    <t>2022/11/08</t>
  </si>
  <si>
    <t>南方医科大学顺德医院附属杏坛医院（佛山市顺德区第一人民医院附属杏坛医院）</t>
  </si>
  <si>
    <t>1244060645608808XG</t>
  </si>
  <si>
    <t>30.000000</t>
  </si>
  <si>
    <t>2025/10/24</t>
  </si>
  <si>
    <t>2022/11/15</t>
  </si>
  <si>
    <t>15.504000</t>
  </si>
  <si>
    <t>2022/11/18</t>
  </si>
  <si>
    <t>905.920000</t>
  </si>
  <si>
    <t>35.0000</t>
  </si>
  <si>
    <t>34.0000</t>
  </si>
  <si>
    <t>更新改造服务采购</t>
  </si>
  <si>
    <t>2023/01/12</t>
  </si>
  <si>
    <t>238.70</t>
  </si>
  <si>
    <t>岭南师范学院</t>
  </si>
  <si>
    <t>12440000455858222K</t>
  </si>
  <si>
    <t>2023/01/10</t>
  </si>
  <si>
    <t>2022/09/28</t>
  </si>
  <si>
    <t>524409005572969962</t>
  </si>
  <si>
    <t>5200.000000</t>
  </si>
  <si>
    <t>117.0000</t>
  </si>
  <si>
    <t>2.640000</t>
  </si>
  <si>
    <t>2023/02/24</t>
  </si>
  <si>
    <t>2022/12/14</t>
  </si>
  <si>
    <t>2178.688000</t>
  </si>
  <si>
    <t>2022/09/23</t>
  </si>
  <si>
    <t>中国银行股份有限公司</t>
  </si>
  <si>
    <t>江门市五邑中医院恩平分院</t>
  </si>
  <si>
    <t>12440785456190930P</t>
  </si>
  <si>
    <t>2022/09/16</t>
  </si>
  <si>
    <t>2022/12/12、2022/12/22</t>
  </si>
  <si>
    <t>汕头市妇幼保健院</t>
  </si>
  <si>
    <t>124405004559423360</t>
  </si>
  <si>
    <t>16000.000000</t>
  </si>
  <si>
    <t>2022/09/15</t>
  </si>
  <si>
    <t>2022-10-21、2022-12-13、2022-12-28、2022-12-29</t>
  </si>
  <si>
    <t>佛山科学技术学院</t>
  </si>
  <si>
    <t>1244060045607389XC</t>
  </si>
  <si>
    <t>25000.000000</t>
  </si>
  <si>
    <t>178.0000</t>
  </si>
  <si>
    <t>2.680000</t>
  </si>
  <si>
    <t>179.0000</t>
  </si>
  <si>
    <t>2022/11/01</t>
  </si>
  <si>
    <t>中山大学附属第一医院</t>
  </si>
  <si>
    <t>12100000455416029H</t>
  </si>
  <si>
    <t>12468.000000</t>
  </si>
  <si>
    <t>2022/10/6、2022/12/9</t>
  </si>
  <si>
    <t>充电桩</t>
  </si>
  <si>
    <t>广东鼎锋汽车销售服务有限公司</t>
  </si>
  <si>
    <t>91440800323244341A</t>
  </si>
  <si>
    <t>110.000000</t>
  </si>
  <si>
    <t>2022/11/03</t>
  </si>
  <si>
    <t>深圳市宝创电气有限公司（20221209/20221223）
海鸿电气有限公司（20221209/20221226）
万帮数字能源股份有限公司（20221130/20221226）</t>
  </si>
  <si>
    <t>交通银行股份有限公司</t>
  </si>
  <si>
    <t>83.0000</t>
  </si>
  <si>
    <t>2023/01/09</t>
  </si>
  <si>
    <t>2023.06.15、2023.12.15、2024.06.15和2024.12.15每次按计划还款118500元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</si>
</sst>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yyyy/m/d;@"/>
    <numFmt numFmtId="179" formatCode="yyyy&quot;年&quot;m&quot;月&quot;d&quot;日&quot;;@"/>
    <numFmt numFmtId="180" formatCode="0.00_);[Red]\(0.00\)"/>
    <numFmt numFmtId="181" formatCode="#,##0.00_ "/>
    <numFmt numFmtId="182" formatCode="0.0000_ "/>
    <numFmt numFmtId="183" formatCode="0_ "/>
    <numFmt numFmtId="184" formatCode="0.000_);[Red]\(0.000\)"/>
  </numFmts>
  <fonts count="50">
    <font>
      <sz val="11"/>
      <color theme="1"/>
      <name val="Calibri"/>
      <family val="0"/>
    </font>
    <font>
      <sz val="11"/>
      <name val="宋体"/>
      <family val="0"/>
    </font>
    <font>
      <sz val="9"/>
      <color indexed="8"/>
      <name val="仿宋"/>
      <family val="3"/>
    </font>
    <font>
      <sz val="9"/>
      <name val="仿宋"/>
      <family val="3"/>
    </font>
    <font>
      <b/>
      <sz val="9"/>
      <color indexed="8"/>
      <name val="仿宋"/>
      <family val="3"/>
    </font>
    <font>
      <sz val="12"/>
      <name val="宋体"/>
      <family val="0"/>
    </font>
    <font>
      <sz val="12"/>
      <color indexed="8"/>
      <name val="宋体"/>
      <family val="0"/>
    </font>
    <font>
      <sz val="11"/>
      <color indexed="9"/>
      <name val="宋体"/>
      <family val="0"/>
    </font>
    <font>
      <sz val="11"/>
      <color indexed="19"/>
      <name val="宋体"/>
      <family val="0"/>
    </font>
    <font>
      <sz val="11"/>
      <color indexed="17"/>
      <name val="宋体"/>
      <family val="0"/>
    </font>
    <font>
      <b/>
      <sz val="11"/>
      <color indexed="53"/>
      <name val="宋体"/>
      <family val="0"/>
    </font>
    <font>
      <b/>
      <sz val="11"/>
      <color indexed="8"/>
      <name val="宋体"/>
      <family val="0"/>
    </font>
    <font>
      <b/>
      <sz val="11"/>
      <color indexed="54"/>
      <name val="宋体"/>
      <family val="0"/>
    </font>
    <font>
      <b/>
      <sz val="18"/>
      <color indexed="54"/>
      <name val="宋体"/>
      <family val="0"/>
    </font>
    <font>
      <i/>
      <sz val="11"/>
      <color indexed="23"/>
      <name val="宋体"/>
      <family val="0"/>
    </font>
    <font>
      <u val="single"/>
      <sz val="11"/>
      <color indexed="20"/>
      <name val="宋体"/>
      <family val="0"/>
    </font>
    <font>
      <b/>
      <sz val="11"/>
      <color indexed="9"/>
      <name val="宋体"/>
      <family val="0"/>
    </font>
    <font>
      <sz val="11"/>
      <color indexed="16"/>
      <name val="宋体"/>
      <family val="0"/>
    </font>
    <font>
      <sz val="11"/>
      <color indexed="10"/>
      <name val="宋体"/>
      <family val="0"/>
    </font>
    <font>
      <b/>
      <sz val="15"/>
      <color indexed="54"/>
      <name val="宋体"/>
      <family val="0"/>
    </font>
    <font>
      <u val="single"/>
      <sz val="11"/>
      <color indexed="12"/>
      <name val="宋体"/>
      <family val="0"/>
    </font>
    <font>
      <sz val="11"/>
      <color indexed="62"/>
      <name val="宋体"/>
      <family val="0"/>
    </font>
    <font>
      <b/>
      <sz val="13"/>
      <color indexed="54"/>
      <name val="宋体"/>
      <family val="0"/>
    </font>
    <font>
      <b/>
      <sz val="11"/>
      <color indexed="63"/>
      <name val="宋体"/>
      <family val="0"/>
    </font>
    <font>
      <sz val="11"/>
      <color indexed="53"/>
      <name val="宋体"/>
      <family val="0"/>
    </font>
    <font>
      <sz val="10"/>
      <name val="Arial"/>
      <family val="2"/>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9"/>
      <color theme="1"/>
      <name val="仿宋"/>
      <family val="3"/>
    </font>
    <font>
      <b/>
      <sz val="9"/>
      <color theme="1"/>
      <name val="仿宋"/>
      <family val="3"/>
    </font>
    <font>
      <sz val="12"/>
      <color theme="1"/>
      <name val="宋体"/>
      <family val="0"/>
    </font>
    <font>
      <sz val="12"/>
      <color rgb="FF000000"/>
      <name val="宋体"/>
      <family val="0"/>
    </font>
    <font>
      <sz val="9"/>
      <color rgb="FF000000"/>
      <name val="仿宋"/>
      <family val="3"/>
    </font>
  </fonts>
  <fills count="36">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border>
    <border>
      <left style="thin"/>
      <right style="thin"/>
      <top style="thin"/>
      <bottom>
        <color indexed="63"/>
      </bottom>
    </border>
    <border>
      <left style="thin"/>
      <right style="thin"/>
      <top/>
      <bottom style="thin"/>
    </border>
    <border>
      <left style="thin"/>
      <right>
        <color indexed="63"/>
      </right>
      <top style="thin"/>
      <bottom/>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7"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7" fillId="7" borderId="0" applyNumberFormat="0" applyBorder="0" applyAlignment="0" applyProtection="0"/>
    <xf numFmtId="0" fontId="0"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1" fillId="0" borderId="3" applyNumberFormat="0" applyFill="0" applyAlignment="0" applyProtection="0"/>
    <xf numFmtId="42"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0" fillId="10" borderId="0" applyNumberFormat="0" applyBorder="0" applyAlignment="0" applyProtection="0"/>
    <xf numFmtId="0" fontId="27" fillId="11" borderId="0" applyNumberFormat="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5" fillId="14" borderId="5"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27"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37" fillId="18" borderId="5" applyNumberFormat="0" applyAlignment="0" applyProtection="0"/>
    <xf numFmtId="0" fontId="38" fillId="14" borderId="6" applyNumberFormat="0" applyAlignment="0" applyProtection="0"/>
    <xf numFmtId="0" fontId="39" fillId="19" borderId="7" applyNumberFormat="0" applyAlignment="0" applyProtection="0"/>
    <xf numFmtId="0" fontId="40" fillId="0" borderId="8" applyNumberFormat="0" applyFill="0" applyAlignment="0" applyProtection="0"/>
    <xf numFmtId="0" fontId="27" fillId="20" borderId="0" applyNumberFormat="0" applyBorder="0" applyAlignment="0" applyProtection="0"/>
    <xf numFmtId="0" fontId="25" fillId="0" borderId="0">
      <alignment/>
      <protection/>
    </xf>
    <xf numFmtId="0" fontId="27" fillId="21" borderId="0" applyNumberFormat="0" applyBorder="0" applyAlignment="0" applyProtection="0"/>
    <xf numFmtId="0" fontId="0" fillId="22" borderId="9"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0" fillId="29" borderId="0" applyNumberFormat="0" applyBorder="0" applyAlignment="0" applyProtection="0"/>
    <xf numFmtId="0" fontId="0" fillId="0" borderId="0">
      <alignment vertical="center"/>
      <protection/>
    </xf>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98">
    <xf numFmtId="0" fontId="0" fillId="0" borderId="0" xfId="0" applyFont="1" applyAlignment="1">
      <alignment vertical="center"/>
    </xf>
    <xf numFmtId="0" fontId="45" fillId="0" borderId="0" xfId="0" applyFont="1" applyFill="1" applyAlignment="1">
      <alignment vertical="center" wrapText="1"/>
    </xf>
    <xf numFmtId="0" fontId="45" fillId="0" borderId="0" xfId="0" applyFont="1" applyFill="1" applyAlignment="1">
      <alignment vertical="center" wrapText="1"/>
    </xf>
    <xf numFmtId="0" fontId="45" fillId="0" borderId="0" xfId="0" applyFont="1" applyFill="1" applyAlignment="1">
      <alignment vertical="center" wrapText="1"/>
    </xf>
    <xf numFmtId="0" fontId="45" fillId="0" borderId="0" xfId="0" applyFont="1" applyAlignment="1">
      <alignment vertical="center" wrapText="1"/>
    </xf>
    <xf numFmtId="0" fontId="45" fillId="0" borderId="0" xfId="0" applyFont="1" applyAlignment="1">
      <alignment vertical="center"/>
    </xf>
    <xf numFmtId="0" fontId="45" fillId="0" borderId="0" xfId="0" applyFont="1" applyFill="1" applyAlignment="1">
      <alignment vertical="center"/>
    </xf>
    <xf numFmtId="0" fontId="45" fillId="2" borderId="0" xfId="0" applyFont="1" applyFill="1" applyAlignment="1">
      <alignment vertical="center"/>
    </xf>
    <xf numFmtId="0" fontId="45" fillId="33" borderId="0" xfId="0" applyFont="1" applyFill="1" applyAlignment="1">
      <alignment vertical="center" wrapText="1"/>
    </xf>
    <xf numFmtId="0" fontId="4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5" fillId="34"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5" fillId="0" borderId="10" xfId="49"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49" applyFont="1" applyFill="1" applyBorder="1" applyAlignment="1">
      <alignment horizontal="center" vertical="center" wrapText="1"/>
      <protection/>
    </xf>
    <xf numFmtId="0" fontId="5" fillId="0" borderId="13" xfId="49" applyNumberFormat="1" applyFont="1" applyFill="1" applyBorder="1" applyAlignment="1">
      <alignment horizontal="center" vertical="center" wrapText="1"/>
      <protection/>
    </xf>
    <xf numFmtId="0" fontId="5" fillId="0" borderId="14" xfId="49"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5" fillId="0" borderId="13"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8" fontId="5" fillId="0" borderId="10" xfId="0" applyNumberFormat="1" applyFont="1" applyFill="1" applyBorder="1" applyAlignment="1">
      <alignment horizontal="center" vertical="center" wrapText="1"/>
    </xf>
    <xf numFmtId="178" fontId="5" fillId="0" borderId="13"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14" fontId="5" fillId="0" borderId="15" xfId="0" applyNumberFormat="1" applyFont="1" applyFill="1" applyBorder="1" applyAlignment="1">
      <alignment horizontal="center" vertical="center" wrapText="1"/>
    </xf>
    <xf numFmtId="178" fontId="47" fillId="0" borderId="10" xfId="0" applyNumberFormat="1" applyFont="1" applyFill="1" applyBorder="1" applyAlignment="1">
      <alignment horizontal="center" vertical="center" wrapText="1"/>
    </xf>
    <xf numFmtId="31" fontId="5" fillId="0" borderId="0" xfId="0" applyNumberFormat="1" applyFont="1" applyFill="1" applyAlignment="1">
      <alignment vertical="center" wrapText="1"/>
    </xf>
    <xf numFmtId="0" fontId="5" fillId="0" borderId="16" xfId="49" applyNumberFormat="1"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179" fontId="5" fillId="0" borderId="10" xfId="0" applyNumberFormat="1" applyFont="1" applyFill="1" applyBorder="1" applyAlignment="1">
      <alignment horizontal="center" vertical="center" wrapText="1"/>
    </xf>
    <xf numFmtId="0" fontId="5" fillId="0" borderId="17" xfId="49" applyNumberFormat="1" applyFont="1" applyFill="1" applyBorder="1" applyAlignment="1">
      <alignment horizontal="center" vertical="center" wrapText="1"/>
      <protection/>
    </xf>
    <xf numFmtId="0" fontId="5" fillId="0" borderId="10" xfId="49" applyNumberFormat="1" applyFont="1" applyFill="1" applyBorder="1" applyAlignment="1">
      <alignment horizontal="center" vertical="center" wrapText="1"/>
      <protection/>
    </xf>
    <xf numFmtId="0" fontId="47" fillId="0" borderId="10" xfId="0" applyFont="1" applyFill="1" applyBorder="1" applyAlignment="1">
      <alignment horizontal="center" vertical="center"/>
    </xf>
    <xf numFmtId="49" fontId="5" fillId="0" borderId="10" xfId="49" applyNumberFormat="1" applyFont="1" applyFill="1" applyBorder="1" applyAlignment="1">
      <alignment horizontal="center" vertical="center" wrapText="1"/>
      <protection/>
    </xf>
    <xf numFmtId="0" fontId="5" fillId="0" borderId="15" xfId="0" applyFont="1" applyFill="1" applyBorder="1" applyAlignment="1">
      <alignment horizontal="center" vertical="center" wrapText="1"/>
    </xf>
    <xf numFmtId="0" fontId="3" fillId="34" borderId="0" xfId="0" applyFont="1" applyFill="1" applyAlignment="1">
      <alignment vertical="center" wrapText="1"/>
    </xf>
    <xf numFmtId="0" fontId="3" fillId="34" borderId="0" xfId="0" applyFont="1" applyFill="1" applyAlignment="1">
      <alignment horizontal="center" vertical="center" wrapText="1"/>
    </xf>
    <xf numFmtId="0" fontId="3" fillId="34" borderId="14" xfId="49" applyNumberFormat="1" applyFont="1" applyFill="1" applyBorder="1" applyAlignment="1">
      <alignment horizontal="center" vertical="center" wrapText="1"/>
      <protection/>
    </xf>
    <xf numFmtId="0" fontId="45" fillId="0" borderId="10" xfId="0" applyFont="1" applyFill="1" applyBorder="1" applyAlignment="1">
      <alignment horizontal="center" vertical="center" wrapText="1"/>
    </xf>
    <xf numFmtId="0" fontId="3" fillId="34" borderId="17" xfId="49" applyNumberFormat="1" applyFont="1" applyFill="1" applyBorder="1" applyAlignment="1">
      <alignment horizontal="center" vertical="center" wrapText="1"/>
      <protection/>
    </xf>
    <xf numFmtId="0" fontId="3" fillId="34" borderId="10" xfId="49" applyNumberFormat="1" applyFont="1" applyFill="1" applyBorder="1" applyAlignment="1">
      <alignment horizontal="center" vertical="center" wrapText="1"/>
      <protection/>
    </xf>
    <xf numFmtId="0" fontId="45" fillId="0" borderId="10" xfId="0" applyFont="1" applyFill="1" applyBorder="1" applyAlignment="1">
      <alignment horizontal="center" vertical="center" wrapText="1"/>
    </xf>
    <xf numFmtId="14" fontId="45" fillId="0" borderId="0" xfId="0" applyNumberFormat="1" applyFont="1" applyAlignment="1">
      <alignment vertical="center" wrapText="1"/>
    </xf>
    <xf numFmtId="0" fontId="45" fillId="0" borderId="10" xfId="0" applyFont="1" applyFill="1" applyBorder="1" applyAlignment="1">
      <alignment horizontal="center" vertical="center"/>
    </xf>
    <xf numFmtId="14" fontId="45" fillId="0" borderId="0" xfId="0" applyNumberFormat="1" applyFont="1" applyAlignment="1">
      <alignment vertical="center"/>
    </xf>
    <xf numFmtId="14" fontId="45" fillId="0" borderId="0" xfId="0" applyNumberFormat="1" applyFont="1" applyFill="1" applyAlignment="1">
      <alignment vertical="center"/>
    </xf>
    <xf numFmtId="0" fontId="3" fillId="2" borderId="10" xfId="49" applyNumberFormat="1" applyFont="1" applyFill="1" applyBorder="1" applyAlignment="1">
      <alignment horizontal="center" vertical="center" wrapText="1"/>
      <protection/>
    </xf>
    <xf numFmtId="14" fontId="45" fillId="2" borderId="0" xfId="0" applyNumberFormat="1" applyFont="1" applyFill="1" applyAlignment="1">
      <alignment vertical="center"/>
    </xf>
    <xf numFmtId="0" fontId="3" fillId="0" borderId="10" xfId="0" applyFont="1" applyFill="1" applyBorder="1" applyAlignment="1">
      <alignment horizontal="center" vertical="center" wrapText="1"/>
    </xf>
    <xf numFmtId="0" fontId="3" fillId="0" borderId="10" xfId="49" applyNumberFormat="1" applyFont="1" applyFill="1" applyBorder="1" applyAlignment="1">
      <alignment horizontal="center" vertical="center" wrapText="1"/>
      <protection/>
    </xf>
    <xf numFmtId="14" fontId="45" fillId="33" borderId="0" xfId="0" applyNumberFormat="1" applyFont="1" applyFill="1" applyAlignment="1">
      <alignment vertical="center" wrapText="1"/>
    </xf>
    <xf numFmtId="2" fontId="5" fillId="0" borderId="10" xfId="0" applyNumberFormat="1"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176" fontId="47" fillId="0" borderId="10"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182" fontId="5"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5"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183" fontId="5" fillId="0" borderId="10" xfId="0" applyNumberFormat="1" applyFont="1" applyFill="1" applyBorder="1" applyAlignment="1">
      <alignment horizontal="center" vertical="center" wrapText="1"/>
    </xf>
    <xf numFmtId="183" fontId="47" fillId="0" borderId="10" xfId="0" applyNumberFormat="1" applyFont="1" applyFill="1" applyBorder="1" applyAlignment="1">
      <alignment horizontal="center" vertical="center" wrapText="1"/>
    </xf>
    <xf numFmtId="183" fontId="47" fillId="0" borderId="10" xfId="0" applyNumberFormat="1" applyFont="1" applyFill="1" applyBorder="1" applyAlignment="1">
      <alignment horizontal="center" vertical="center" wrapText="1"/>
    </xf>
    <xf numFmtId="178" fontId="48" fillId="0" borderId="10" xfId="0" applyNumberFormat="1" applyFont="1" applyFill="1" applyBorder="1" applyAlignment="1">
      <alignment horizontal="center" vertical="center" wrapText="1"/>
    </xf>
    <xf numFmtId="14" fontId="47" fillId="0" borderId="10" xfId="0" applyNumberFormat="1" applyFont="1" applyFill="1" applyBorder="1" applyAlignment="1">
      <alignment horizontal="center" vertical="center" wrapText="1"/>
    </xf>
    <xf numFmtId="14" fontId="47" fillId="0" borderId="10" xfId="0" applyNumberFormat="1" applyFont="1" applyFill="1" applyBorder="1" applyAlignment="1">
      <alignment horizontal="center" vertical="center" wrapText="1"/>
    </xf>
    <xf numFmtId="178" fontId="47" fillId="0" borderId="10" xfId="0" applyNumberFormat="1" applyFont="1" applyFill="1" applyBorder="1" applyAlignment="1">
      <alignment horizontal="center" vertical="center"/>
    </xf>
    <xf numFmtId="178" fontId="5" fillId="0" borderId="10" xfId="0" applyNumberFormat="1" applyFont="1" applyFill="1" applyBorder="1" applyAlignment="1">
      <alignment horizontal="center" vertical="center" wrapText="1"/>
    </xf>
    <xf numFmtId="14" fontId="48" fillId="0" borderId="10" xfId="0" applyNumberFormat="1" applyFont="1" applyFill="1" applyBorder="1" applyAlignment="1">
      <alignment horizontal="center" vertical="center" wrapText="1"/>
    </xf>
    <xf numFmtId="176" fontId="48" fillId="0" borderId="10"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176" fontId="47"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178" fontId="5" fillId="0" borderId="10" xfId="0" applyNumberFormat="1" applyFont="1" applyFill="1" applyBorder="1" applyAlignment="1">
      <alignment horizontal="center" vertical="center"/>
    </xf>
    <xf numFmtId="178" fontId="5" fillId="0" borderId="10" xfId="0" applyNumberFormat="1" applyFont="1" applyFill="1" applyBorder="1" applyAlignment="1">
      <alignment horizontal="center" vertical="center"/>
    </xf>
    <xf numFmtId="178" fontId="5" fillId="35" borderId="10" xfId="0" applyNumberFormat="1" applyFont="1" applyFill="1" applyBorder="1" applyAlignment="1">
      <alignment horizontal="center" vertical="center" wrapText="1"/>
    </xf>
    <xf numFmtId="14" fontId="5" fillId="35" borderId="10" xfId="0" applyNumberFormat="1" applyFont="1" applyFill="1" applyBorder="1" applyAlignment="1">
      <alignment horizontal="center" vertical="center" wrapText="1"/>
    </xf>
    <xf numFmtId="0" fontId="5" fillId="35" borderId="10" xfId="0" applyNumberFormat="1" applyFont="1" applyFill="1" applyBorder="1" applyAlignment="1">
      <alignment horizontal="center" vertical="center" wrapText="1"/>
    </xf>
    <xf numFmtId="178" fontId="5" fillId="0" borderId="10" xfId="0" applyNumberFormat="1" applyFont="1" applyFill="1" applyBorder="1" applyAlignment="1">
      <alignment horizontal="center" vertical="center"/>
    </xf>
    <xf numFmtId="184" fontId="5" fillId="0" borderId="10" xfId="0" applyNumberFormat="1" applyFont="1" applyFill="1" applyBorder="1" applyAlignment="1">
      <alignment horizontal="center" vertical="center" wrapText="1"/>
    </xf>
    <xf numFmtId="0" fontId="5" fillId="0" borderId="10" xfId="49" applyFont="1" applyFill="1" applyBorder="1" applyAlignment="1">
      <alignment horizontal="center" vertical="center" wrapText="1"/>
      <protection/>
    </xf>
    <xf numFmtId="0" fontId="5" fillId="35" borderId="10" xfId="0" applyFont="1" applyFill="1" applyBorder="1" applyAlignment="1">
      <alignment horizontal="center" vertical="center" wrapText="1"/>
    </xf>
    <xf numFmtId="181" fontId="5" fillId="35"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0" fontId="5" fillId="0" borderId="10" xfId="0" applyFont="1" applyFill="1" applyBorder="1" applyAlignment="1" quotePrefix="1">
      <alignment horizontal="center" vertical="center" wrapText="1"/>
    </xf>
    <xf numFmtId="0" fontId="5" fillId="0" borderId="13" xfId="0" applyFont="1" applyFill="1" applyBorder="1" applyAlignment="1" quotePrefix="1">
      <alignment horizontal="center" vertical="center" wrapText="1"/>
    </xf>
    <xf numFmtId="0" fontId="5" fillId="0" borderId="10" xfId="0" applyNumberFormat="1" applyFont="1" applyFill="1" applyBorder="1" applyAlignment="1" quotePrefix="1">
      <alignment horizontal="center" vertical="center" wrapText="1"/>
    </xf>
  </cellXfs>
  <cellStyles count="51">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常规 3"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304"/>
  <sheetViews>
    <sheetView tabSelected="1" workbookViewId="0" topLeftCell="A1">
      <pane ySplit="4" topLeftCell="A5" activePane="bottomLeft" state="frozen"/>
      <selection pane="bottomLeft" activeCell="K8" sqref="K8"/>
    </sheetView>
  </sheetViews>
  <sheetFormatPr defaultColWidth="9.00390625" defaultRowHeight="15"/>
  <cols>
    <col min="1" max="1" width="8.7109375" style="1" customWidth="1"/>
    <col min="2" max="2" width="34.421875" style="1" customWidth="1"/>
    <col min="3" max="3" width="13.7109375" style="1" customWidth="1"/>
    <col min="4" max="4" width="31.7109375" style="1" customWidth="1"/>
    <col min="5" max="5" width="20.28125" style="1" customWidth="1"/>
    <col min="6" max="6" width="13.7109375" style="1" customWidth="1"/>
    <col min="7" max="7" width="9.421875" style="1" customWidth="1"/>
    <col min="8" max="8" width="11.28125" style="1" customWidth="1"/>
    <col min="9" max="9" width="19.140625" style="1" customWidth="1"/>
    <col min="10" max="12" width="12.8515625" style="1" customWidth="1"/>
    <col min="13" max="13" width="17.00390625" style="1" customWidth="1"/>
    <col min="14" max="14" width="26.28125" style="1" customWidth="1"/>
    <col min="15" max="15" width="14.00390625" style="1" customWidth="1"/>
    <col min="16" max="16" width="19.140625" style="1" customWidth="1"/>
    <col min="17" max="17" width="14.00390625" style="1" customWidth="1"/>
    <col min="18" max="19" width="35.8515625" style="1" customWidth="1"/>
    <col min="20" max="20" width="20.28125" style="1" customWidth="1"/>
    <col min="21" max="21" width="20.28125" style="12" hidden="1" customWidth="1"/>
    <col min="22" max="22" width="41.00390625" style="2" customWidth="1"/>
    <col min="23" max="23" width="9.57421875" style="2" hidden="1" customWidth="1"/>
    <col min="24" max="24" width="10.57421875" style="2" hidden="1" customWidth="1"/>
    <col min="25" max="25" width="12.8515625" style="2" hidden="1" customWidth="1"/>
    <col min="26" max="26" width="31.28125" style="2" hidden="1" customWidth="1"/>
    <col min="27" max="27" width="44.421875" style="2" hidden="1" customWidth="1"/>
    <col min="28" max="28" width="33.421875" style="2" hidden="1" customWidth="1"/>
    <col min="29" max="16384" width="9.00390625" style="2" customWidth="1"/>
  </cols>
  <sheetData>
    <row r="1" spans="1:21" s="1" customFormat="1" ht="30" customHeight="1">
      <c r="A1" s="13" t="s">
        <v>0</v>
      </c>
      <c r="B1" s="13"/>
      <c r="C1" s="13"/>
      <c r="D1" s="13"/>
      <c r="E1" s="13"/>
      <c r="F1" s="13"/>
      <c r="G1" s="13"/>
      <c r="H1" s="13"/>
      <c r="I1" s="13"/>
      <c r="J1" s="13"/>
      <c r="K1" s="13"/>
      <c r="L1" s="13"/>
      <c r="M1" s="13"/>
      <c r="N1" s="13"/>
      <c r="O1" s="13"/>
      <c r="P1" s="33"/>
      <c r="Q1" s="13"/>
      <c r="R1" s="13"/>
      <c r="S1" s="13"/>
      <c r="T1" s="13"/>
      <c r="U1" s="42"/>
    </row>
    <row r="2" spans="1:21" s="2" customFormat="1" ht="30" customHeight="1">
      <c r="A2" s="14" t="s">
        <v>1</v>
      </c>
      <c r="B2" s="14"/>
      <c r="C2" s="14"/>
      <c r="D2" s="14"/>
      <c r="E2" s="14"/>
      <c r="F2" s="14"/>
      <c r="G2" s="14"/>
      <c r="H2" s="14"/>
      <c r="I2" s="14"/>
      <c r="J2" s="14"/>
      <c r="K2" s="14"/>
      <c r="L2" s="14"/>
      <c r="M2" s="14"/>
      <c r="N2" s="14"/>
      <c r="O2" s="14"/>
      <c r="P2" s="14"/>
      <c r="Q2" s="14"/>
      <c r="R2" s="14"/>
      <c r="S2" s="14"/>
      <c r="T2" s="14"/>
      <c r="U2" s="43"/>
    </row>
    <row r="3" spans="1:22" s="3" customFormat="1" ht="30" customHeight="1">
      <c r="A3" s="15" t="s">
        <v>2</v>
      </c>
      <c r="B3" s="16" t="s">
        <v>3</v>
      </c>
      <c r="C3" s="17"/>
      <c r="D3" s="17"/>
      <c r="E3" s="17"/>
      <c r="F3" s="17"/>
      <c r="G3" s="17"/>
      <c r="H3" s="17"/>
      <c r="I3" s="17"/>
      <c r="J3" s="17"/>
      <c r="K3" s="17"/>
      <c r="L3" s="17"/>
      <c r="M3" s="17"/>
      <c r="N3" s="16" t="s">
        <v>4</v>
      </c>
      <c r="O3" s="17"/>
      <c r="P3" s="17"/>
      <c r="Q3" s="17"/>
      <c r="R3" s="21" t="s">
        <v>5</v>
      </c>
      <c r="S3" s="21" t="s">
        <v>6</v>
      </c>
      <c r="T3" s="19" t="s">
        <v>7</v>
      </c>
      <c r="U3" s="44"/>
      <c r="V3" s="45" t="s">
        <v>8</v>
      </c>
    </row>
    <row r="4" spans="1:22" s="2" customFormat="1" ht="30" customHeight="1">
      <c r="A4" s="18"/>
      <c r="B4" s="18" t="s">
        <v>9</v>
      </c>
      <c r="C4" s="18" t="s">
        <v>10</v>
      </c>
      <c r="D4" s="19" t="s">
        <v>11</v>
      </c>
      <c r="E4" s="19" t="s">
        <v>12</v>
      </c>
      <c r="F4" s="19" t="s">
        <v>13</v>
      </c>
      <c r="G4" s="19" t="s">
        <v>14</v>
      </c>
      <c r="H4" s="19" t="s">
        <v>15</v>
      </c>
      <c r="I4" s="19" t="s">
        <v>16</v>
      </c>
      <c r="J4" s="19" t="s">
        <v>17</v>
      </c>
      <c r="K4" s="19" t="s">
        <v>18</v>
      </c>
      <c r="L4" s="19" t="s">
        <v>19</v>
      </c>
      <c r="M4" s="19" t="s">
        <v>20</v>
      </c>
      <c r="N4" s="19" t="s">
        <v>21</v>
      </c>
      <c r="O4" s="19" t="s">
        <v>22</v>
      </c>
      <c r="P4" s="34" t="s">
        <v>23</v>
      </c>
      <c r="Q4" s="34" t="s">
        <v>24</v>
      </c>
      <c r="R4" s="22"/>
      <c r="S4" s="22"/>
      <c r="T4" s="37"/>
      <c r="U4" s="46"/>
      <c r="V4" s="45"/>
    </row>
    <row r="5" spans="1:28" s="4" customFormat="1" ht="30" customHeight="1">
      <c r="A5" s="20">
        <v>1</v>
      </c>
      <c r="B5" s="21" t="s">
        <v>25</v>
      </c>
      <c r="C5" s="21" t="s">
        <v>26</v>
      </c>
      <c r="D5" s="21" t="s">
        <v>27</v>
      </c>
      <c r="E5" s="21" t="s">
        <v>28</v>
      </c>
      <c r="F5" s="21">
        <v>2000</v>
      </c>
      <c r="G5" s="23">
        <v>60</v>
      </c>
      <c r="H5" s="21">
        <v>2.5</v>
      </c>
      <c r="I5" s="21" t="s">
        <v>29</v>
      </c>
      <c r="J5" s="28">
        <v>44839</v>
      </c>
      <c r="K5" s="28">
        <v>44847</v>
      </c>
      <c r="L5" s="28">
        <v>46671</v>
      </c>
      <c r="M5" s="21">
        <v>9</v>
      </c>
      <c r="N5" s="28">
        <v>44821</v>
      </c>
      <c r="O5" s="21">
        <v>14.9</v>
      </c>
      <c r="P5" s="30">
        <v>44847</v>
      </c>
      <c r="Q5" s="21">
        <v>14.453</v>
      </c>
      <c r="R5" s="35">
        <v>2</v>
      </c>
      <c r="S5" s="35">
        <v>1</v>
      </c>
      <c r="T5" s="38">
        <f>AB5</f>
        <v>562.5</v>
      </c>
      <c r="U5" s="47" t="e">
        <f>VLOOKUP(M5,#REF!,13,FALSE)</f>
        <v>#REF!</v>
      </c>
      <c r="V5" s="48"/>
      <c r="W5" s="49">
        <v>44927</v>
      </c>
      <c r="X5" s="49">
        <v>45016</v>
      </c>
      <c r="Y5" s="4">
        <f>(X5-W5+1)*2.5%/360*M5</f>
        <v>0.05625</v>
      </c>
      <c r="Z5" s="4">
        <f>(X5-W5+1)*2.5%/360*M5</f>
        <v>0.05625</v>
      </c>
      <c r="AA5" s="4">
        <f>Y5-Z5</f>
        <v>0</v>
      </c>
      <c r="AB5" s="4">
        <f>Y5*10000</f>
        <v>562.5</v>
      </c>
    </row>
    <row r="6" spans="1:28" s="5" customFormat="1" ht="30" customHeight="1">
      <c r="A6" s="20">
        <v>2</v>
      </c>
      <c r="B6" s="21" t="s">
        <v>30</v>
      </c>
      <c r="C6" s="21" t="s">
        <v>31</v>
      </c>
      <c r="D6" s="21" t="s">
        <v>32</v>
      </c>
      <c r="E6" s="21" t="s">
        <v>33</v>
      </c>
      <c r="F6" s="21">
        <v>12000</v>
      </c>
      <c r="G6" s="23">
        <v>91.4958904109589</v>
      </c>
      <c r="H6" s="21" t="s">
        <v>34</v>
      </c>
      <c r="I6" s="21" t="s">
        <v>35</v>
      </c>
      <c r="J6" s="28">
        <v>44848</v>
      </c>
      <c r="K6" s="28">
        <v>44848</v>
      </c>
      <c r="L6" s="28">
        <v>47631</v>
      </c>
      <c r="M6" s="21">
        <v>499</v>
      </c>
      <c r="N6" s="28">
        <v>44833</v>
      </c>
      <c r="O6" s="21">
        <v>500</v>
      </c>
      <c r="P6" s="30">
        <v>44848</v>
      </c>
      <c r="Q6" s="21">
        <v>499</v>
      </c>
      <c r="R6" s="39">
        <v>2</v>
      </c>
      <c r="S6" s="39">
        <v>1</v>
      </c>
      <c r="T6" s="40">
        <f aca="true" t="shared" si="0" ref="T6:T37">AB6</f>
        <v>31187.500000000004</v>
      </c>
      <c r="U6" s="47" t="e">
        <f>VLOOKUP(M6,#REF!,13,FALSE)</f>
        <v>#REF!</v>
      </c>
      <c r="V6" s="50"/>
      <c r="W6" s="51">
        <v>44927</v>
      </c>
      <c r="X6" s="51">
        <v>45016</v>
      </c>
      <c r="Y6" s="5">
        <f aca="true" t="shared" si="1" ref="Y6:Y37">(X6-W6+1)*2.5%/360*M6</f>
        <v>3.1187500000000004</v>
      </c>
      <c r="Z6" s="5">
        <f aca="true" t="shared" si="2" ref="Z6:Z37">(X6-W6+1)*2.5%/360*M6</f>
        <v>3.1187500000000004</v>
      </c>
      <c r="AA6" s="5">
        <f aca="true" t="shared" si="3" ref="AA6:AA37">Y6-Z6</f>
        <v>0</v>
      </c>
      <c r="AB6" s="5">
        <f aca="true" t="shared" si="4" ref="AB6:AB37">Y6*10000</f>
        <v>31187.500000000004</v>
      </c>
    </row>
    <row r="7" spans="1:28" s="4" customFormat="1" ht="30" customHeight="1">
      <c r="A7" s="20">
        <v>3</v>
      </c>
      <c r="B7" s="21" t="s">
        <v>25</v>
      </c>
      <c r="C7" s="22" t="s">
        <v>26</v>
      </c>
      <c r="D7" s="22" t="s">
        <v>27</v>
      </c>
      <c r="E7" s="22" t="s">
        <v>28</v>
      </c>
      <c r="F7" s="24" t="s">
        <v>36</v>
      </c>
      <c r="G7" s="22">
        <v>60</v>
      </c>
      <c r="H7" s="22">
        <v>2.5</v>
      </c>
      <c r="I7" s="22" t="s">
        <v>29</v>
      </c>
      <c r="J7" s="29">
        <v>44839</v>
      </c>
      <c r="K7" s="29">
        <v>44887</v>
      </c>
      <c r="L7" s="29">
        <v>46671</v>
      </c>
      <c r="M7" s="22">
        <v>140</v>
      </c>
      <c r="N7" s="28">
        <v>44854</v>
      </c>
      <c r="O7" s="23">
        <f>209+14.85</f>
        <v>223.85</v>
      </c>
      <c r="P7" s="30">
        <v>44887</v>
      </c>
      <c r="Q7" s="23">
        <f>198.55+14.4045</f>
        <v>212.95450000000002</v>
      </c>
      <c r="R7" s="35">
        <v>2</v>
      </c>
      <c r="S7" s="35" t="s">
        <v>37</v>
      </c>
      <c r="T7" s="38">
        <f t="shared" si="0"/>
        <v>8750</v>
      </c>
      <c r="U7" s="47" t="e">
        <f>VLOOKUP(M7,#REF!,13,FALSE)</f>
        <v>#REF!</v>
      </c>
      <c r="V7" s="48"/>
      <c r="W7" s="49">
        <v>44927</v>
      </c>
      <c r="X7" s="49">
        <v>45016</v>
      </c>
      <c r="Y7" s="4">
        <f t="shared" si="1"/>
        <v>0.875</v>
      </c>
      <c r="Z7" s="4">
        <f t="shared" si="2"/>
        <v>0.875</v>
      </c>
      <c r="AA7" s="4">
        <f t="shared" si="3"/>
        <v>0</v>
      </c>
      <c r="AB7" s="4">
        <f t="shared" si="4"/>
        <v>8750</v>
      </c>
    </row>
    <row r="8" spans="1:28" s="4" customFormat="1" ht="30" customHeight="1">
      <c r="A8" s="20">
        <v>4</v>
      </c>
      <c r="B8" s="21" t="s">
        <v>25</v>
      </c>
      <c r="C8" s="22" t="s">
        <v>26</v>
      </c>
      <c r="D8" s="21" t="s">
        <v>38</v>
      </c>
      <c r="E8" s="95" t="s">
        <v>39</v>
      </c>
      <c r="F8" s="23">
        <v>5200</v>
      </c>
      <c r="G8" s="21">
        <v>120</v>
      </c>
      <c r="H8" s="21">
        <v>2.64</v>
      </c>
      <c r="I8" s="21" t="s">
        <v>40</v>
      </c>
      <c r="J8" s="30">
        <v>44848</v>
      </c>
      <c r="K8" s="30">
        <v>44875</v>
      </c>
      <c r="L8" s="28">
        <v>48528</v>
      </c>
      <c r="M8" s="21">
        <v>184</v>
      </c>
      <c r="N8" s="28">
        <v>44862</v>
      </c>
      <c r="O8" s="23">
        <v>230</v>
      </c>
      <c r="P8" s="30">
        <v>44866</v>
      </c>
      <c r="Q8" s="23">
        <v>46</v>
      </c>
      <c r="R8" s="35">
        <v>2</v>
      </c>
      <c r="S8" s="35" t="s">
        <v>37</v>
      </c>
      <c r="T8" s="38">
        <f t="shared" si="0"/>
        <v>11500.000000000002</v>
      </c>
      <c r="U8" s="47" t="e">
        <f>VLOOKUP(M8,#REF!,13,FALSE)</f>
        <v>#REF!</v>
      </c>
      <c r="V8" s="48"/>
      <c r="W8" s="49">
        <v>44927</v>
      </c>
      <c r="X8" s="49">
        <v>45016</v>
      </c>
      <c r="Y8" s="4">
        <f t="shared" si="1"/>
        <v>1.1500000000000001</v>
      </c>
      <c r="Z8" s="4">
        <f t="shared" si="2"/>
        <v>1.1500000000000001</v>
      </c>
      <c r="AA8" s="4">
        <f t="shared" si="3"/>
        <v>0</v>
      </c>
      <c r="AB8" s="4">
        <f t="shared" si="4"/>
        <v>11500.000000000002</v>
      </c>
    </row>
    <row r="9" spans="1:28" s="4" customFormat="1" ht="30" customHeight="1">
      <c r="A9" s="20">
        <v>5</v>
      </c>
      <c r="B9" s="21" t="s">
        <v>25</v>
      </c>
      <c r="C9" s="22" t="s">
        <v>26</v>
      </c>
      <c r="D9" s="21" t="s">
        <v>38</v>
      </c>
      <c r="E9" s="95" t="s">
        <v>39</v>
      </c>
      <c r="F9" s="23" t="s">
        <v>41</v>
      </c>
      <c r="G9" s="21">
        <v>120</v>
      </c>
      <c r="H9" s="21">
        <v>2.64</v>
      </c>
      <c r="I9" s="21" t="s">
        <v>40</v>
      </c>
      <c r="J9" s="30">
        <v>44848</v>
      </c>
      <c r="K9" s="31">
        <v>44890</v>
      </c>
      <c r="L9" s="28">
        <v>48528</v>
      </c>
      <c r="M9" s="21">
        <v>821.7397</v>
      </c>
      <c r="N9" s="28">
        <v>44879</v>
      </c>
      <c r="O9" s="23">
        <v>1027.3397</v>
      </c>
      <c r="P9" s="30">
        <v>44881</v>
      </c>
      <c r="Q9" s="23">
        <v>205.6</v>
      </c>
      <c r="R9" s="35">
        <v>2</v>
      </c>
      <c r="S9" s="35" t="s">
        <v>37</v>
      </c>
      <c r="T9" s="38">
        <f t="shared" si="0"/>
        <v>51358.73125</v>
      </c>
      <c r="U9" s="47" t="e">
        <f>VLOOKUP(M9,#REF!,13,FALSE)</f>
        <v>#REF!</v>
      </c>
      <c r="V9" s="48"/>
      <c r="W9" s="49">
        <v>44927</v>
      </c>
      <c r="X9" s="49">
        <v>45016</v>
      </c>
      <c r="Y9" s="4">
        <f t="shared" si="1"/>
        <v>5.135873125</v>
      </c>
      <c r="Z9" s="4">
        <f t="shared" si="2"/>
        <v>5.135873125</v>
      </c>
      <c r="AA9" s="4">
        <f t="shared" si="3"/>
        <v>0</v>
      </c>
      <c r="AB9" s="4">
        <f t="shared" si="4"/>
        <v>51358.73125</v>
      </c>
    </row>
    <row r="10" spans="1:28" s="6" customFormat="1" ht="30" customHeight="1">
      <c r="A10" s="20">
        <v>6</v>
      </c>
      <c r="B10" s="22" t="s">
        <v>42</v>
      </c>
      <c r="C10" s="22" t="s">
        <v>43</v>
      </c>
      <c r="D10" s="22" t="s">
        <v>44</v>
      </c>
      <c r="E10" s="96" t="s">
        <v>45</v>
      </c>
      <c r="F10" s="24">
        <v>1247</v>
      </c>
      <c r="G10" s="22">
        <v>60</v>
      </c>
      <c r="H10" s="22">
        <v>2.5</v>
      </c>
      <c r="I10" s="22" t="s">
        <v>40</v>
      </c>
      <c r="J10" s="30">
        <v>44854</v>
      </c>
      <c r="K10" s="30">
        <v>44855</v>
      </c>
      <c r="L10" s="28">
        <v>46681</v>
      </c>
      <c r="M10" s="21">
        <v>1247</v>
      </c>
      <c r="N10" s="30">
        <v>44830</v>
      </c>
      <c r="O10" s="24">
        <v>1559.904222</v>
      </c>
      <c r="P10" s="30">
        <v>44853</v>
      </c>
      <c r="Q10" s="24">
        <v>312.904222</v>
      </c>
      <c r="R10" s="39">
        <v>2</v>
      </c>
      <c r="S10" s="39">
        <v>2</v>
      </c>
      <c r="T10" s="40">
        <f t="shared" si="0"/>
        <v>77937.5</v>
      </c>
      <c r="U10" s="47" t="e">
        <f>VLOOKUP(M10,#REF!,13,FALSE)</f>
        <v>#REF!</v>
      </c>
      <c r="V10" s="50"/>
      <c r="W10" s="52">
        <v>44927</v>
      </c>
      <c r="X10" s="52">
        <v>45016</v>
      </c>
      <c r="Y10" s="6">
        <f t="shared" si="1"/>
        <v>7.79375</v>
      </c>
      <c r="Z10" s="6">
        <f t="shared" si="2"/>
        <v>7.79375</v>
      </c>
      <c r="AA10" s="6">
        <f t="shared" si="3"/>
        <v>0</v>
      </c>
      <c r="AB10" s="6">
        <f t="shared" si="4"/>
        <v>77937.5</v>
      </c>
    </row>
    <row r="11" spans="1:28" s="6" customFormat="1" ht="30" customHeight="1">
      <c r="A11" s="20">
        <v>7</v>
      </c>
      <c r="B11" s="22" t="s">
        <v>42</v>
      </c>
      <c r="C11" s="22" t="s">
        <v>43</v>
      </c>
      <c r="D11" s="22" t="s">
        <v>46</v>
      </c>
      <c r="E11" s="96" t="s">
        <v>47</v>
      </c>
      <c r="F11" s="24">
        <v>252.912</v>
      </c>
      <c r="G11" s="22">
        <v>24</v>
      </c>
      <c r="H11" s="22">
        <v>2.5</v>
      </c>
      <c r="I11" s="22" t="s">
        <v>40</v>
      </c>
      <c r="J11" s="30">
        <v>44840</v>
      </c>
      <c r="K11" s="30">
        <v>44865</v>
      </c>
      <c r="L11" s="28">
        <v>45596</v>
      </c>
      <c r="M11" s="21">
        <v>252.91</v>
      </c>
      <c r="N11" s="22" t="s">
        <v>48</v>
      </c>
      <c r="O11" s="24">
        <v>316.14</v>
      </c>
      <c r="P11" s="30">
        <v>44862</v>
      </c>
      <c r="Q11" s="24">
        <v>63.228</v>
      </c>
      <c r="R11" s="39">
        <v>2</v>
      </c>
      <c r="S11" s="39">
        <v>2</v>
      </c>
      <c r="T11" s="40">
        <f t="shared" si="0"/>
        <v>15806.875</v>
      </c>
      <c r="U11" s="47" t="e">
        <f>VLOOKUP(M11,#REF!,13,FALSE)</f>
        <v>#REF!</v>
      </c>
      <c r="V11" s="50"/>
      <c r="W11" s="52">
        <v>44927</v>
      </c>
      <c r="X11" s="52">
        <v>45016</v>
      </c>
      <c r="Y11" s="6">
        <f t="shared" si="1"/>
        <v>1.5806875</v>
      </c>
      <c r="Z11" s="6">
        <f t="shared" si="2"/>
        <v>1.5806875</v>
      </c>
      <c r="AA11" s="6">
        <f t="shared" si="3"/>
        <v>0</v>
      </c>
      <c r="AB11" s="6">
        <f t="shared" si="4"/>
        <v>15806.875</v>
      </c>
    </row>
    <row r="12" spans="1:28" s="7" customFormat="1" ht="30" customHeight="1">
      <c r="A12" s="20">
        <v>8</v>
      </c>
      <c r="B12" s="21" t="s">
        <v>49</v>
      </c>
      <c r="C12" s="22" t="s">
        <v>43</v>
      </c>
      <c r="D12" s="22" t="s">
        <v>50</v>
      </c>
      <c r="E12" s="96" t="s">
        <v>51</v>
      </c>
      <c r="F12" s="24">
        <v>3409.24</v>
      </c>
      <c r="G12" s="22">
        <v>24</v>
      </c>
      <c r="H12" s="22">
        <v>2.5</v>
      </c>
      <c r="I12" s="22" t="s">
        <v>52</v>
      </c>
      <c r="J12" s="30">
        <v>44855</v>
      </c>
      <c r="K12" s="30">
        <v>44860</v>
      </c>
      <c r="L12" s="28">
        <v>45590</v>
      </c>
      <c r="M12" s="21">
        <v>945.66</v>
      </c>
      <c r="N12" s="22" t="s">
        <v>53</v>
      </c>
      <c r="O12" s="24">
        <f>2698+454.2</f>
        <v>3152.2</v>
      </c>
      <c r="P12" s="30">
        <v>44858</v>
      </c>
      <c r="Q12" s="24">
        <v>237</v>
      </c>
      <c r="R12" s="39">
        <v>2</v>
      </c>
      <c r="S12" s="39" t="s">
        <v>37</v>
      </c>
      <c r="T12" s="40">
        <f t="shared" si="0"/>
        <v>59103.75</v>
      </c>
      <c r="U12" s="53" t="e">
        <f>VLOOKUP(M12,#REF!,13,FALSE)</f>
        <v>#REF!</v>
      </c>
      <c r="V12" s="50"/>
      <c r="W12" s="54">
        <v>44927</v>
      </c>
      <c r="X12" s="54">
        <v>45016</v>
      </c>
      <c r="Y12" s="7">
        <f t="shared" si="1"/>
        <v>5.910375</v>
      </c>
      <c r="Z12" s="7">
        <f t="shared" si="2"/>
        <v>5.910375</v>
      </c>
      <c r="AA12" s="7">
        <f t="shared" si="3"/>
        <v>0</v>
      </c>
      <c r="AB12" s="7">
        <f t="shared" si="4"/>
        <v>59103.75</v>
      </c>
    </row>
    <row r="13" spans="1:28" s="5" customFormat="1" ht="30" customHeight="1">
      <c r="A13" s="20">
        <v>9</v>
      </c>
      <c r="B13" s="22" t="s">
        <v>54</v>
      </c>
      <c r="C13" s="22" t="s">
        <v>43</v>
      </c>
      <c r="D13" s="22" t="s">
        <v>55</v>
      </c>
      <c r="E13" s="96" t="s">
        <v>56</v>
      </c>
      <c r="F13" s="24">
        <v>1996</v>
      </c>
      <c r="G13" s="22">
        <v>60</v>
      </c>
      <c r="H13" s="22">
        <v>2.5</v>
      </c>
      <c r="I13" s="22" t="s">
        <v>57</v>
      </c>
      <c r="J13" s="30">
        <v>44854</v>
      </c>
      <c r="K13" s="30">
        <v>44854</v>
      </c>
      <c r="L13" s="28">
        <v>46680</v>
      </c>
      <c r="M13" s="21">
        <v>73.92</v>
      </c>
      <c r="N13" s="30">
        <v>44848</v>
      </c>
      <c r="O13" s="24">
        <v>92.4</v>
      </c>
      <c r="P13" s="30">
        <v>44876</v>
      </c>
      <c r="Q13" s="24">
        <v>92.4</v>
      </c>
      <c r="R13" s="39">
        <v>3</v>
      </c>
      <c r="S13" s="39">
        <v>2</v>
      </c>
      <c r="T13" s="40">
        <f t="shared" si="0"/>
        <v>4620</v>
      </c>
      <c r="U13" s="47" t="e">
        <f>VLOOKUP(M13,#REF!,13,FALSE)</f>
        <v>#REF!</v>
      </c>
      <c r="V13" s="50"/>
      <c r="W13" s="51">
        <v>44927</v>
      </c>
      <c r="X13" s="51">
        <v>45016</v>
      </c>
      <c r="Y13" s="5">
        <f t="shared" si="1"/>
        <v>0.462</v>
      </c>
      <c r="Z13" s="5">
        <f t="shared" si="2"/>
        <v>0.462</v>
      </c>
      <c r="AA13" s="5">
        <f t="shared" si="3"/>
        <v>0</v>
      </c>
      <c r="AB13" s="5">
        <f t="shared" si="4"/>
        <v>4620</v>
      </c>
    </row>
    <row r="14" spans="1:28" s="5" customFormat="1" ht="30" customHeight="1">
      <c r="A14" s="20">
        <v>10</v>
      </c>
      <c r="B14" s="22" t="s">
        <v>42</v>
      </c>
      <c r="C14" s="22" t="s">
        <v>43</v>
      </c>
      <c r="D14" s="22" t="s">
        <v>58</v>
      </c>
      <c r="E14" s="22" t="s">
        <v>59</v>
      </c>
      <c r="F14" s="24">
        <v>3659.4</v>
      </c>
      <c r="G14" s="22">
        <v>24</v>
      </c>
      <c r="H14" s="22">
        <v>2.5</v>
      </c>
      <c r="I14" s="22" t="s">
        <v>40</v>
      </c>
      <c r="J14" s="30" t="s">
        <v>60</v>
      </c>
      <c r="K14" s="30">
        <v>44876</v>
      </c>
      <c r="L14" s="30"/>
      <c r="M14" s="21">
        <v>3659.4</v>
      </c>
      <c r="N14" s="30" t="s">
        <v>61</v>
      </c>
      <c r="O14" s="24">
        <v>9448</v>
      </c>
      <c r="P14" s="30">
        <v>44925</v>
      </c>
      <c r="Q14" s="24">
        <v>225</v>
      </c>
      <c r="R14" s="41">
        <v>3</v>
      </c>
      <c r="S14" s="21">
        <v>3</v>
      </c>
      <c r="T14" s="40">
        <f t="shared" si="0"/>
        <v>228712.50000000003</v>
      </c>
      <c r="U14" s="47" t="e">
        <f>VLOOKUP(M14,#REF!,13,FALSE)</f>
        <v>#REF!</v>
      </c>
      <c r="V14" s="50"/>
      <c r="W14" s="51">
        <v>44927</v>
      </c>
      <c r="X14" s="51">
        <v>45016</v>
      </c>
      <c r="Y14" s="5">
        <f t="shared" si="1"/>
        <v>22.871250000000003</v>
      </c>
      <c r="Z14" s="5">
        <f t="shared" si="2"/>
        <v>22.871250000000003</v>
      </c>
      <c r="AA14" s="5">
        <f t="shared" si="3"/>
        <v>0</v>
      </c>
      <c r="AB14" s="5">
        <f t="shared" si="4"/>
        <v>228712.50000000003</v>
      </c>
    </row>
    <row r="15" spans="1:28" s="6" customFormat="1" ht="30" customHeight="1">
      <c r="A15" s="20">
        <v>11</v>
      </c>
      <c r="B15" s="22" t="s">
        <v>42</v>
      </c>
      <c r="C15" s="22" t="s">
        <v>26</v>
      </c>
      <c r="D15" s="22" t="s">
        <v>62</v>
      </c>
      <c r="E15" s="96" t="s">
        <v>63</v>
      </c>
      <c r="F15" s="24">
        <v>200</v>
      </c>
      <c r="G15" s="22">
        <v>84</v>
      </c>
      <c r="H15" s="22">
        <v>3.2</v>
      </c>
      <c r="I15" s="22" t="s">
        <v>64</v>
      </c>
      <c r="J15" s="30">
        <v>44859</v>
      </c>
      <c r="K15" s="30">
        <v>44874</v>
      </c>
      <c r="L15" s="30"/>
      <c r="M15" s="21">
        <v>200</v>
      </c>
      <c r="N15" s="30" t="s">
        <v>65</v>
      </c>
      <c r="O15" s="24">
        <v>440</v>
      </c>
      <c r="P15" s="30">
        <v>44868</v>
      </c>
      <c r="Q15" s="24">
        <v>90</v>
      </c>
      <c r="R15" s="41">
        <v>3</v>
      </c>
      <c r="S15" s="21">
        <v>3</v>
      </c>
      <c r="T15" s="40">
        <f t="shared" si="0"/>
        <v>12500</v>
      </c>
      <c r="U15" s="47" t="e">
        <f>VLOOKUP(M15,#REF!,13,FALSE)</f>
        <v>#REF!</v>
      </c>
      <c r="V15" s="50"/>
      <c r="W15" s="52">
        <v>44927</v>
      </c>
      <c r="X15" s="52">
        <v>45016</v>
      </c>
      <c r="Y15" s="6">
        <f t="shared" si="1"/>
        <v>1.25</v>
      </c>
      <c r="Z15" s="6">
        <f t="shared" si="2"/>
        <v>1.25</v>
      </c>
      <c r="AA15" s="6">
        <f t="shared" si="3"/>
        <v>0</v>
      </c>
      <c r="AB15" s="6">
        <f t="shared" si="4"/>
        <v>12500</v>
      </c>
    </row>
    <row r="16" spans="1:28" s="6" customFormat="1" ht="30" customHeight="1">
      <c r="A16" s="20">
        <v>12</v>
      </c>
      <c r="B16" s="22" t="s">
        <v>42</v>
      </c>
      <c r="C16" s="22" t="s">
        <v>26</v>
      </c>
      <c r="D16" s="22" t="s">
        <v>66</v>
      </c>
      <c r="E16" s="22" t="s">
        <v>67</v>
      </c>
      <c r="F16" s="24">
        <v>120.99306</v>
      </c>
      <c r="G16" s="22">
        <v>180</v>
      </c>
      <c r="H16" s="22">
        <v>2.68</v>
      </c>
      <c r="I16" s="22" t="s">
        <v>68</v>
      </c>
      <c r="J16" s="30">
        <v>44866</v>
      </c>
      <c r="K16" s="30">
        <v>44886</v>
      </c>
      <c r="L16" s="30"/>
      <c r="M16" s="21">
        <v>120.99306</v>
      </c>
      <c r="N16" s="30">
        <v>44851</v>
      </c>
      <c r="O16" s="24">
        <v>302.48265</v>
      </c>
      <c r="P16" s="30">
        <v>44888</v>
      </c>
      <c r="Q16" s="24">
        <v>120.99306</v>
      </c>
      <c r="R16" s="41">
        <v>3</v>
      </c>
      <c r="S16" s="21">
        <v>3</v>
      </c>
      <c r="T16" s="40">
        <f t="shared" si="0"/>
        <v>7562.06625</v>
      </c>
      <c r="U16" s="47" t="e">
        <f>VLOOKUP(M16,#REF!,13,FALSE)</f>
        <v>#REF!</v>
      </c>
      <c r="V16" s="50"/>
      <c r="W16" s="52">
        <v>44927</v>
      </c>
      <c r="X16" s="52">
        <v>45016</v>
      </c>
      <c r="Y16" s="6">
        <f t="shared" si="1"/>
        <v>0.756206625</v>
      </c>
      <c r="Z16" s="6">
        <f t="shared" si="2"/>
        <v>0.756206625</v>
      </c>
      <c r="AA16" s="6">
        <f t="shared" si="3"/>
        <v>0</v>
      </c>
      <c r="AB16" s="6">
        <f t="shared" si="4"/>
        <v>7562.06625</v>
      </c>
    </row>
    <row r="17" spans="1:28" s="5" customFormat="1" ht="30" customHeight="1">
      <c r="A17" s="20">
        <v>13</v>
      </c>
      <c r="B17" s="22" t="s">
        <v>42</v>
      </c>
      <c r="C17" s="22" t="s">
        <v>69</v>
      </c>
      <c r="D17" s="22" t="s">
        <v>70</v>
      </c>
      <c r="E17" s="22" t="s">
        <v>71</v>
      </c>
      <c r="F17" s="24">
        <v>300</v>
      </c>
      <c r="G17" s="22">
        <v>36</v>
      </c>
      <c r="H17" s="22">
        <v>3.2</v>
      </c>
      <c r="I17" s="22" t="s">
        <v>72</v>
      </c>
      <c r="J17" s="30">
        <v>44886</v>
      </c>
      <c r="K17" s="30">
        <v>44890</v>
      </c>
      <c r="L17" s="30"/>
      <c r="M17" s="21">
        <v>300</v>
      </c>
      <c r="N17" s="30">
        <v>44854</v>
      </c>
      <c r="O17" s="24">
        <v>1039.80315</v>
      </c>
      <c r="P17" s="30">
        <v>44858</v>
      </c>
      <c r="Q17" s="24">
        <v>429.803</v>
      </c>
      <c r="R17" s="41">
        <v>3</v>
      </c>
      <c r="S17" s="21">
        <v>3</v>
      </c>
      <c r="T17" s="40">
        <f t="shared" si="0"/>
        <v>18750</v>
      </c>
      <c r="U17" s="47" t="e">
        <f>VLOOKUP(M17,#REF!,13,FALSE)</f>
        <v>#REF!</v>
      </c>
      <c r="V17" s="50"/>
      <c r="W17" s="51">
        <v>44927</v>
      </c>
      <c r="X17" s="51">
        <v>45016</v>
      </c>
      <c r="Y17" s="5">
        <f t="shared" si="1"/>
        <v>1.875</v>
      </c>
      <c r="Z17" s="5">
        <f t="shared" si="2"/>
        <v>1.875</v>
      </c>
      <c r="AA17" s="5">
        <f t="shared" si="3"/>
        <v>0</v>
      </c>
      <c r="AB17" s="5">
        <f t="shared" si="4"/>
        <v>18750</v>
      </c>
    </row>
    <row r="18" spans="1:28" s="5" customFormat="1" ht="30" customHeight="1">
      <c r="A18" s="20">
        <v>14</v>
      </c>
      <c r="B18" s="22" t="s">
        <v>42</v>
      </c>
      <c r="C18" s="22" t="s">
        <v>69</v>
      </c>
      <c r="D18" s="22" t="s">
        <v>70</v>
      </c>
      <c r="E18" s="22" t="s">
        <v>71</v>
      </c>
      <c r="F18" s="24">
        <v>300</v>
      </c>
      <c r="G18" s="22">
        <v>36</v>
      </c>
      <c r="H18" s="22">
        <v>3.2</v>
      </c>
      <c r="I18" s="22" t="s">
        <v>72</v>
      </c>
      <c r="J18" s="30">
        <v>44886</v>
      </c>
      <c r="K18" s="30">
        <v>44896</v>
      </c>
      <c r="L18" s="30"/>
      <c r="M18" s="21">
        <v>300</v>
      </c>
      <c r="N18" s="30" t="s">
        <v>73</v>
      </c>
      <c r="O18" s="24" t="s">
        <v>74</v>
      </c>
      <c r="P18" s="30" t="s">
        <v>75</v>
      </c>
      <c r="Q18" s="24" t="s">
        <v>76</v>
      </c>
      <c r="R18" s="41">
        <v>3</v>
      </c>
      <c r="S18" s="21">
        <v>3</v>
      </c>
      <c r="T18" s="40">
        <f t="shared" si="0"/>
        <v>18750</v>
      </c>
      <c r="U18" s="47" t="e">
        <f>VLOOKUP(M18,#REF!,13,FALSE)</f>
        <v>#REF!</v>
      </c>
      <c r="V18" s="50"/>
      <c r="W18" s="51">
        <v>44927</v>
      </c>
      <c r="X18" s="51">
        <v>45016</v>
      </c>
      <c r="Y18" s="5">
        <f t="shared" si="1"/>
        <v>1.875</v>
      </c>
      <c r="Z18" s="5">
        <f t="shared" si="2"/>
        <v>1.875</v>
      </c>
      <c r="AA18" s="5">
        <f t="shared" si="3"/>
        <v>0</v>
      </c>
      <c r="AB18" s="5">
        <f t="shared" si="4"/>
        <v>18750</v>
      </c>
    </row>
    <row r="19" spans="1:28" s="5" customFormat="1" ht="30" customHeight="1">
      <c r="A19" s="20">
        <v>15</v>
      </c>
      <c r="B19" s="21" t="s">
        <v>77</v>
      </c>
      <c r="C19" s="22" t="s">
        <v>26</v>
      </c>
      <c r="D19" s="22" t="s">
        <v>78</v>
      </c>
      <c r="E19" s="22" t="s">
        <v>79</v>
      </c>
      <c r="F19" s="24">
        <v>99.76</v>
      </c>
      <c r="G19" s="22">
        <v>180</v>
      </c>
      <c r="H19" s="22">
        <v>2.5</v>
      </c>
      <c r="I19" s="22" t="s">
        <v>80</v>
      </c>
      <c r="J19" s="30">
        <v>44882</v>
      </c>
      <c r="K19" s="30">
        <v>44883</v>
      </c>
      <c r="L19" s="28"/>
      <c r="M19" s="21">
        <v>99.76</v>
      </c>
      <c r="N19" s="30">
        <v>44854</v>
      </c>
      <c r="O19" s="24">
        <v>99.76</v>
      </c>
      <c r="P19" s="30">
        <v>44883</v>
      </c>
      <c r="Q19" s="24">
        <v>99.76</v>
      </c>
      <c r="R19" s="41">
        <v>3</v>
      </c>
      <c r="S19" s="21">
        <v>3</v>
      </c>
      <c r="T19" s="40">
        <f t="shared" si="0"/>
        <v>6235.000000000001</v>
      </c>
      <c r="U19" s="47" t="e">
        <f>VLOOKUP(M19,#REF!,13,FALSE)</f>
        <v>#REF!</v>
      </c>
      <c r="V19" s="50"/>
      <c r="W19" s="51">
        <v>44927</v>
      </c>
      <c r="X19" s="51">
        <v>45016</v>
      </c>
      <c r="Y19" s="5">
        <f t="shared" si="1"/>
        <v>0.6235</v>
      </c>
      <c r="Z19" s="5">
        <f t="shared" si="2"/>
        <v>0.6235</v>
      </c>
      <c r="AA19" s="5">
        <f t="shared" si="3"/>
        <v>0</v>
      </c>
      <c r="AB19" s="5">
        <f t="shared" si="4"/>
        <v>6235.000000000001</v>
      </c>
    </row>
    <row r="20" spans="1:28" s="5" customFormat="1" ht="30" customHeight="1">
      <c r="A20" s="20">
        <v>16</v>
      </c>
      <c r="B20" s="21" t="s">
        <v>77</v>
      </c>
      <c r="C20" s="22" t="s">
        <v>26</v>
      </c>
      <c r="D20" s="22" t="s">
        <v>81</v>
      </c>
      <c r="E20" s="22" t="s">
        <v>82</v>
      </c>
      <c r="F20" s="24">
        <v>327.28</v>
      </c>
      <c r="G20" s="22">
        <v>120</v>
      </c>
      <c r="H20" s="22">
        <v>2.5</v>
      </c>
      <c r="I20" s="22" t="s">
        <v>83</v>
      </c>
      <c r="J20" s="30" t="s">
        <v>84</v>
      </c>
      <c r="K20" s="30">
        <v>44896</v>
      </c>
      <c r="L20" s="28"/>
      <c r="M20" s="21">
        <v>327.28</v>
      </c>
      <c r="N20" s="30" t="s">
        <v>85</v>
      </c>
      <c r="O20" s="24">
        <v>409.1</v>
      </c>
      <c r="P20" s="30">
        <v>44889</v>
      </c>
      <c r="Q20" s="24">
        <v>409.1</v>
      </c>
      <c r="R20" s="41">
        <v>3</v>
      </c>
      <c r="S20" s="21">
        <v>3</v>
      </c>
      <c r="T20" s="40">
        <f t="shared" si="0"/>
        <v>20455</v>
      </c>
      <c r="U20" s="47" t="e">
        <f>VLOOKUP(M20,#REF!,13,FALSE)</f>
        <v>#REF!</v>
      </c>
      <c r="V20" s="50"/>
      <c r="W20" s="51">
        <v>44927</v>
      </c>
      <c r="X20" s="51">
        <v>45016</v>
      </c>
      <c r="Y20" s="5">
        <f t="shared" si="1"/>
        <v>2.0455</v>
      </c>
      <c r="Z20" s="5">
        <f t="shared" si="2"/>
        <v>2.0455</v>
      </c>
      <c r="AA20" s="5">
        <f t="shared" si="3"/>
        <v>0</v>
      </c>
      <c r="AB20" s="5">
        <f t="shared" si="4"/>
        <v>20455</v>
      </c>
    </row>
    <row r="21" spans="1:28" s="5" customFormat="1" ht="30" customHeight="1">
      <c r="A21" s="20">
        <v>17</v>
      </c>
      <c r="B21" s="21" t="s">
        <v>77</v>
      </c>
      <c r="C21" s="22" t="s">
        <v>26</v>
      </c>
      <c r="D21" s="22" t="s">
        <v>86</v>
      </c>
      <c r="E21" s="96" t="s">
        <v>87</v>
      </c>
      <c r="F21" s="24">
        <v>1030.73</v>
      </c>
      <c r="G21" s="22">
        <v>180</v>
      </c>
      <c r="H21" s="22">
        <v>2.5</v>
      </c>
      <c r="I21" s="22" t="s">
        <v>88</v>
      </c>
      <c r="J21" s="30">
        <v>44853</v>
      </c>
      <c r="K21" s="30">
        <v>44901</v>
      </c>
      <c r="L21" s="28"/>
      <c r="M21" s="21">
        <v>1030.73</v>
      </c>
      <c r="N21" s="30" t="s">
        <v>89</v>
      </c>
      <c r="O21" s="24">
        <v>1119.6</v>
      </c>
      <c r="P21" s="30">
        <v>44901</v>
      </c>
      <c r="Q21" s="24">
        <v>1030.73</v>
      </c>
      <c r="R21" s="41">
        <v>3</v>
      </c>
      <c r="S21" s="21">
        <v>3</v>
      </c>
      <c r="T21" s="40">
        <f t="shared" si="0"/>
        <v>64420.62500000001</v>
      </c>
      <c r="U21" s="47" t="e">
        <f>VLOOKUP(M21,#REF!,13,FALSE)</f>
        <v>#REF!</v>
      </c>
      <c r="V21" s="50"/>
      <c r="W21" s="51">
        <v>44927</v>
      </c>
      <c r="X21" s="51">
        <v>45016</v>
      </c>
      <c r="Y21" s="5">
        <f t="shared" si="1"/>
        <v>6.4420625000000005</v>
      </c>
      <c r="Z21" s="5">
        <f t="shared" si="2"/>
        <v>6.4420625000000005</v>
      </c>
      <c r="AA21" s="5">
        <f t="shared" si="3"/>
        <v>0</v>
      </c>
      <c r="AB21" s="5">
        <f t="shared" si="4"/>
        <v>64420.62500000001</v>
      </c>
    </row>
    <row r="22" spans="1:28" s="5" customFormat="1" ht="30" customHeight="1">
      <c r="A22" s="20">
        <v>18</v>
      </c>
      <c r="B22" s="22" t="s">
        <v>90</v>
      </c>
      <c r="C22" s="22" t="s">
        <v>31</v>
      </c>
      <c r="D22" s="22" t="s">
        <v>91</v>
      </c>
      <c r="E22" s="22" t="s">
        <v>92</v>
      </c>
      <c r="F22" s="24">
        <v>1000</v>
      </c>
      <c r="G22" s="22">
        <v>36</v>
      </c>
      <c r="H22" s="22">
        <v>3.2</v>
      </c>
      <c r="I22" s="22" t="s">
        <v>93</v>
      </c>
      <c r="J22" s="30" t="s">
        <v>94</v>
      </c>
      <c r="K22" s="30">
        <v>44897</v>
      </c>
      <c r="L22" s="28"/>
      <c r="M22" s="21">
        <v>1000</v>
      </c>
      <c r="N22" s="30" t="s">
        <v>95</v>
      </c>
      <c r="O22" s="24">
        <v>1680</v>
      </c>
      <c r="P22" s="30" t="s">
        <v>95</v>
      </c>
      <c r="Q22" s="24">
        <v>504</v>
      </c>
      <c r="R22" s="41">
        <v>3</v>
      </c>
      <c r="S22" s="21">
        <v>3</v>
      </c>
      <c r="T22" s="40">
        <f t="shared" si="0"/>
        <v>62500</v>
      </c>
      <c r="U22" s="47" t="e">
        <f>VLOOKUP(M22,#REF!,13,FALSE)</f>
        <v>#REF!</v>
      </c>
      <c r="V22" s="50"/>
      <c r="W22" s="51">
        <v>44927</v>
      </c>
      <c r="X22" s="51">
        <v>45016</v>
      </c>
      <c r="Y22" s="5">
        <f t="shared" si="1"/>
        <v>6.25</v>
      </c>
      <c r="Z22" s="5">
        <f t="shared" si="2"/>
        <v>6.25</v>
      </c>
      <c r="AA22" s="5">
        <f t="shared" si="3"/>
        <v>0</v>
      </c>
      <c r="AB22" s="5">
        <f t="shared" si="4"/>
        <v>62500</v>
      </c>
    </row>
    <row r="23" spans="1:28" s="5" customFormat="1" ht="30" customHeight="1">
      <c r="A23" s="20">
        <v>19</v>
      </c>
      <c r="B23" s="22" t="s">
        <v>96</v>
      </c>
      <c r="C23" s="22" t="s">
        <v>43</v>
      </c>
      <c r="D23" s="22" t="s">
        <v>97</v>
      </c>
      <c r="E23" s="22" t="s">
        <v>98</v>
      </c>
      <c r="F23" s="24">
        <v>19.6</v>
      </c>
      <c r="G23" s="22">
        <v>60</v>
      </c>
      <c r="H23" s="22">
        <v>3.2</v>
      </c>
      <c r="I23" s="22" t="s">
        <v>99</v>
      </c>
      <c r="J23" s="30">
        <v>44869</v>
      </c>
      <c r="K23" s="30">
        <v>44869</v>
      </c>
      <c r="L23" s="28"/>
      <c r="M23" s="21">
        <v>19.6</v>
      </c>
      <c r="N23" s="30">
        <v>44842</v>
      </c>
      <c r="O23" s="24">
        <v>127</v>
      </c>
      <c r="P23" s="30" t="s">
        <v>100</v>
      </c>
      <c r="Q23" s="24">
        <v>107.4</v>
      </c>
      <c r="R23" s="41">
        <v>3</v>
      </c>
      <c r="S23" s="21">
        <v>3</v>
      </c>
      <c r="T23" s="40">
        <f t="shared" si="0"/>
        <v>1225.0000000000002</v>
      </c>
      <c r="U23" s="47" t="e">
        <f>VLOOKUP(M23,#REF!,13,FALSE)</f>
        <v>#REF!</v>
      </c>
      <c r="V23" s="50"/>
      <c r="W23" s="51">
        <v>44927</v>
      </c>
      <c r="X23" s="51">
        <v>45016</v>
      </c>
      <c r="Y23" s="5">
        <f t="shared" si="1"/>
        <v>0.12250000000000001</v>
      </c>
      <c r="Z23" s="5">
        <f t="shared" si="2"/>
        <v>0.12250000000000001</v>
      </c>
      <c r="AA23" s="5">
        <f t="shared" si="3"/>
        <v>0</v>
      </c>
      <c r="AB23" s="5">
        <f t="shared" si="4"/>
        <v>1225.0000000000002</v>
      </c>
    </row>
    <row r="24" spans="1:28" s="6" customFormat="1" ht="30" customHeight="1">
      <c r="A24" s="20">
        <v>20</v>
      </c>
      <c r="B24" s="22" t="s">
        <v>96</v>
      </c>
      <c r="C24" s="22" t="s">
        <v>43</v>
      </c>
      <c r="D24" s="22" t="s">
        <v>97</v>
      </c>
      <c r="E24" s="22" t="s">
        <v>98</v>
      </c>
      <c r="F24" s="24">
        <v>409.4</v>
      </c>
      <c r="G24" s="22">
        <v>60</v>
      </c>
      <c r="H24" s="22">
        <v>3.2</v>
      </c>
      <c r="I24" s="22" t="s">
        <v>99</v>
      </c>
      <c r="J24" s="30">
        <v>44869</v>
      </c>
      <c r="K24" s="30">
        <v>44889</v>
      </c>
      <c r="L24" s="28"/>
      <c r="M24" s="21">
        <v>409.4</v>
      </c>
      <c r="N24" s="30">
        <v>44880</v>
      </c>
      <c r="O24" s="24">
        <v>410</v>
      </c>
      <c r="P24" s="30">
        <v>44889</v>
      </c>
      <c r="Q24" s="24">
        <v>409.4</v>
      </c>
      <c r="R24" s="41">
        <v>3</v>
      </c>
      <c r="S24" s="21">
        <v>3</v>
      </c>
      <c r="T24" s="40">
        <f t="shared" si="0"/>
        <v>25587.5</v>
      </c>
      <c r="U24" s="47" t="e">
        <f>VLOOKUP(M24,#REF!,13,FALSE)</f>
        <v>#REF!</v>
      </c>
      <c r="V24" s="50"/>
      <c r="W24" s="52">
        <v>44927</v>
      </c>
      <c r="X24" s="52">
        <v>45016</v>
      </c>
      <c r="Y24" s="6">
        <f t="shared" si="1"/>
        <v>2.55875</v>
      </c>
      <c r="Z24" s="6">
        <f t="shared" si="2"/>
        <v>2.55875</v>
      </c>
      <c r="AA24" s="6">
        <f t="shared" si="3"/>
        <v>0</v>
      </c>
      <c r="AB24" s="6">
        <f t="shared" si="4"/>
        <v>25587.5</v>
      </c>
    </row>
    <row r="25" spans="1:28" s="6" customFormat="1" ht="30" customHeight="1">
      <c r="A25" s="20">
        <v>21</v>
      </c>
      <c r="B25" s="22" t="s">
        <v>54</v>
      </c>
      <c r="C25" s="21" t="s">
        <v>43</v>
      </c>
      <c r="D25" s="21" t="s">
        <v>55</v>
      </c>
      <c r="E25" s="21" t="s">
        <v>56</v>
      </c>
      <c r="F25" s="21" t="s">
        <v>101</v>
      </c>
      <c r="G25" s="25">
        <v>60</v>
      </c>
      <c r="H25" s="26" t="s">
        <v>102</v>
      </c>
      <c r="I25" s="21" t="s">
        <v>40</v>
      </c>
      <c r="J25" s="32">
        <v>44854</v>
      </c>
      <c r="K25" s="30">
        <v>44909</v>
      </c>
      <c r="L25" s="25" t="s">
        <v>103</v>
      </c>
      <c r="M25" s="25">
        <v>57.12</v>
      </c>
      <c r="N25" s="30" t="s">
        <v>104</v>
      </c>
      <c r="O25" s="25">
        <v>71.4</v>
      </c>
      <c r="P25" s="28">
        <v>44909</v>
      </c>
      <c r="Q25" s="25">
        <v>71.4</v>
      </c>
      <c r="R25" s="41">
        <v>3</v>
      </c>
      <c r="S25" s="21">
        <v>3</v>
      </c>
      <c r="T25" s="40">
        <f t="shared" si="0"/>
        <v>3570</v>
      </c>
      <c r="U25" s="47" t="e">
        <f>VLOOKUP(M25,#REF!,13,FALSE)</f>
        <v>#REF!</v>
      </c>
      <c r="V25" s="48"/>
      <c r="W25" s="52">
        <v>44927</v>
      </c>
      <c r="X25" s="52">
        <v>45016</v>
      </c>
      <c r="Y25" s="6">
        <f t="shared" si="1"/>
        <v>0.357</v>
      </c>
      <c r="Z25" s="6">
        <f t="shared" si="2"/>
        <v>0.357</v>
      </c>
      <c r="AA25" s="6">
        <f t="shared" si="3"/>
        <v>0</v>
      </c>
      <c r="AB25" s="6">
        <f t="shared" si="4"/>
        <v>3570</v>
      </c>
    </row>
    <row r="26" spans="1:28" s="6" customFormat="1" ht="30" customHeight="1">
      <c r="A26" s="20">
        <v>22</v>
      </c>
      <c r="B26" s="22" t="s">
        <v>54</v>
      </c>
      <c r="C26" s="21" t="s">
        <v>43</v>
      </c>
      <c r="D26" s="21" t="s">
        <v>55</v>
      </c>
      <c r="E26" s="21" t="s">
        <v>56</v>
      </c>
      <c r="F26" s="21" t="s">
        <v>101</v>
      </c>
      <c r="G26" s="25">
        <v>60</v>
      </c>
      <c r="H26" s="26" t="s">
        <v>102</v>
      </c>
      <c r="I26" s="21" t="s">
        <v>40</v>
      </c>
      <c r="J26" s="32">
        <v>44854</v>
      </c>
      <c r="K26" s="25" t="s">
        <v>105</v>
      </c>
      <c r="L26" s="25" t="s">
        <v>103</v>
      </c>
      <c r="M26" s="25">
        <v>716.432</v>
      </c>
      <c r="N26" s="30">
        <v>44910</v>
      </c>
      <c r="O26" s="25">
        <v>905.14</v>
      </c>
      <c r="P26" s="28">
        <v>44918</v>
      </c>
      <c r="Q26" s="25">
        <v>905.14</v>
      </c>
      <c r="R26" s="21">
        <v>4</v>
      </c>
      <c r="S26" s="21">
        <v>4</v>
      </c>
      <c r="T26" s="40">
        <f t="shared" si="0"/>
        <v>44777.00000000001</v>
      </c>
      <c r="U26" s="47" t="e">
        <f>VLOOKUP(M26,#REF!,13,FALSE)</f>
        <v>#REF!</v>
      </c>
      <c r="V26" s="48"/>
      <c r="W26" s="52">
        <v>44927</v>
      </c>
      <c r="X26" s="52">
        <v>45016</v>
      </c>
      <c r="Y26" s="6">
        <f t="shared" si="1"/>
        <v>4.4777000000000005</v>
      </c>
      <c r="Z26" s="6">
        <f t="shared" si="2"/>
        <v>4.4777000000000005</v>
      </c>
      <c r="AA26" s="6">
        <f t="shared" si="3"/>
        <v>0</v>
      </c>
      <c r="AB26" s="6">
        <f t="shared" si="4"/>
        <v>44777.00000000001</v>
      </c>
    </row>
    <row r="27" spans="1:28" s="5" customFormat="1" ht="30" customHeight="1">
      <c r="A27" s="20">
        <v>23</v>
      </c>
      <c r="B27" s="22" t="s">
        <v>54</v>
      </c>
      <c r="C27" s="21" t="s">
        <v>43</v>
      </c>
      <c r="D27" s="21" t="s">
        <v>106</v>
      </c>
      <c r="E27" s="21" t="s">
        <v>107</v>
      </c>
      <c r="F27" s="21" t="s">
        <v>108</v>
      </c>
      <c r="G27" s="25">
        <v>60</v>
      </c>
      <c r="H27" s="26" t="s">
        <v>102</v>
      </c>
      <c r="I27" s="21" t="s">
        <v>40</v>
      </c>
      <c r="J27" s="32">
        <v>44915</v>
      </c>
      <c r="K27" s="25" t="s">
        <v>109</v>
      </c>
      <c r="L27" s="25" t="s">
        <v>110</v>
      </c>
      <c r="M27" s="25">
        <v>2250.73</v>
      </c>
      <c r="N27" s="30" t="s">
        <v>111</v>
      </c>
      <c r="O27" s="25">
        <v>2813.415</v>
      </c>
      <c r="P27" s="28">
        <v>44917</v>
      </c>
      <c r="Q27" s="25">
        <v>2813.415</v>
      </c>
      <c r="R27" s="21">
        <v>4</v>
      </c>
      <c r="S27" s="21">
        <v>4</v>
      </c>
      <c r="T27" s="40">
        <f t="shared" si="0"/>
        <v>140670.625</v>
      </c>
      <c r="U27" s="47" t="e">
        <f>VLOOKUP(M27,#REF!,13,FALSE)</f>
        <v>#REF!</v>
      </c>
      <c r="V27" s="48"/>
      <c r="W27" s="51">
        <v>44927</v>
      </c>
      <c r="X27" s="51">
        <v>45016</v>
      </c>
      <c r="Y27" s="5">
        <f t="shared" si="1"/>
        <v>14.0670625</v>
      </c>
      <c r="Z27" s="5">
        <f t="shared" si="2"/>
        <v>14.0670625</v>
      </c>
      <c r="AA27" s="5">
        <f t="shared" si="3"/>
        <v>0</v>
      </c>
      <c r="AB27" s="5">
        <f t="shared" si="4"/>
        <v>140670.625</v>
      </c>
    </row>
    <row r="28" spans="1:28" s="4" customFormat="1" ht="30" customHeight="1">
      <c r="A28" s="20">
        <v>24</v>
      </c>
      <c r="B28" s="21" t="s">
        <v>112</v>
      </c>
      <c r="C28" s="21" t="s">
        <v>26</v>
      </c>
      <c r="D28" s="21" t="s">
        <v>113</v>
      </c>
      <c r="E28" s="21" t="s">
        <v>114</v>
      </c>
      <c r="F28" s="21">
        <v>2000</v>
      </c>
      <c r="G28" s="21">
        <v>120</v>
      </c>
      <c r="H28" s="21">
        <v>2.5</v>
      </c>
      <c r="I28" s="21" t="s">
        <v>115</v>
      </c>
      <c r="J28" s="28">
        <v>44874</v>
      </c>
      <c r="K28" s="28">
        <v>44923</v>
      </c>
      <c r="L28" s="21" t="s">
        <v>116</v>
      </c>
      <c r="M28" s="26" t="s">
        <v>117</v>
      </c>
      <c r="N28" s="21" t="s">
        <v>118</v>
      </c>
      <c r="O28" s="21">
        <v>577.77</v>
      </c>
      <c r="P28" s="28">
        <v>44918</v>
      </c>
      <c r="Q28" s="21">
        <v>115.55</v>
      </c>
      <c r="R28" s="35">
        <v>4</v>
      </c>
      <c r="S28" s="35">
        <v>4</v>
      </c>
      <c r="T28" s="40">
        <f t="shared" si="0"/>
        <v>28889.235</v>
      </c>
      <c r="U28" s="47" t="e">
        <f>VLOOKUP(M28,#REF!,13,FALSE)</f>
        <v>#REF!</v>
      </c>
      <c r="V28" s="48"/>
      <c r="W28" s="49">
        <v>44927</v>
      </c>
      <c r="X28" s="49">
        <v>45016</v>
      </c>
      <c r="Y28" s="4">
        <f t="shared" si="1"/>
        <v>2.8889235</v>
      </c>
      <c r="Z28" s="4">
        <f t="shared" si="2"/>
        <v>2.8889235</v>
      </c>
      <c r="AA28" s="4">
        <f t="shared" si="3"/>
        <v>0</v>
      </c>
      <c r="AB28" s="4">
        <f t="shared" si="4"/>
        <v>28889.235</v>
      </c>
    </row>
    <row r="29" spans="1:28" s="4" customFormat="1" ht="30" customHeight="1">
      <c r="A29" s="20">
        <v>25</v>
      </c>
      <c r="B29" s="21" t="s">
        <v>25</v>
      </c>
      <c r="C29" s="21" t="s">
        <v>43</v>
      </c>
      <c r="D29" s="21" t="s">
        <v>119</v>
      </c>
      <c r="E29" s="27" t="s">
        <v>120</v>
      </c>
      <c r="F29" s="21">
        <v>2400</v>
      </c>
      <c r="G29" s="21">
        <v>60</v>
      </c>
      <c r="H29" s="25">
        <v>2.8</v>
      </c>
      <c r="I29" s="21" t="s">
        <v>40</v>
      </c>
      <c r="J29" s="28">
        <v>44840</v>
      </c>
      <c r="K29" s="28" t="s">
        <v>121</v>
      </c>
      <c r="L29" s="28" t="s">
        <v>122</v>
      </c>
      <c r="M29" s="25">
        <v>520.0656</v>
      </c>
      <c r="N29" s="30">
        <v>44882</v>
      </c>
      <c r="O29" s="21">
        <v>2166.94</v>
      </c>
      <c r="P29" s="28">
        <v>44917</v>
      </c>
      <c r="Q29" s="21">
        <v>650.082</v>
      </c>
      <c r="R29" s="21">
        <v>4</v>
      </c>
      <c r="S29" s="21">
        <v>4</v>
      </c>
      <c r="T29" s="38">
        <f t="shared" si="0"/>
        <v>32504.100000000006</v>
      </c>
      <c r="U29" s="47" t="e">
        <f>VLOOKUP(M29,#REF!,13,FALSE)</f>
        <v>#REF!</v>
      </c>
      <c r="V29" s="55"/>
      <c r="W29" s="49">
        <v>44927</v>
      </c>
      <c r="X29" s="49">
        <v>45016</v>
      </c>
      <c r="Y29" s="4">
        <f t="shared" si="1"/>
        <v>3.2504100000000005</v>
      </c>
      <c r="Z29" s="4">
        <f t="shared" si="2"/>
        <v>3.2504100000000005</v>
      </c>
      <c r="AA29" s="4">
        <f t="shared" si="3"/>
        <v>0</v>
      </c>
      <c r="AB29" s="4">
        <f t="shared" si="4"/>
        <v>32504.100000000006</v>
      </c>
    </row>
    <row r="30" spans="1:28" s="4" customFormat="1" ht="30" customHeight="1">
      <c r="A30" s="20">
        <v>26</v>
      </c>
      <c r="B30" s="21" t="s">
        <v>25</v>
      </c>
      <c r="C30" s="21" t="s">
        <v>43</v>
      </c>
      <c r="D30" s="21" t="s">
        <v>119</v>
      </c>
      <c r="E30" s="27" t="s">
        <v>120</v>
      </c>
      <c r="F30" s="21">
        <v>2400</v>
      </c>
      <c r="G30" s="21">
        <v>60</v>
      </c>
      <c r="H30" s="25">
        <v>2.8</v>
      </c>
      <c r="I30" s="21" t="s">
        <v>40</v>
      </c>
      <c r="J30" s="28">
        <v>44840</v>
      </c>
      <c r="K30" s="28" t="s">
        <v>123</v>
      </c>
      <c r="L30" s="28" t="s">
        <v>122</v>
      </c>
      <c r="M30" s="25">
        <v>105.2261</v>
      </c>
      <c r="N30" s="30">
        <v>44916</v>
      </c>
      <c r="O30" s="21">
        <v>438.44</v>
      </c>
      <c r="P30" s="28">
        <v>44918</v>
      </c>
      <c r="Q30" s="21">
        <v>131.532</v>
      </c>
      <c r="R30" s="21">
        <v>4</v>
      </c>
      <c r="S30" s="21">
        <v>4</v>
      </c>
      <c r="T30" s="38">
        <f t="shared" si="0"/>
        <v>6576.63125</v>
      </c>
      <c r="U30" s="47" t="e">
        <f>VLOOKUP(M30,#REF!,13,FALSE)</f>
        <v>#REF!</v>
      </c>
      <c r="V30" s="55"/>
      <c r="W30" s="49">
        <v>44927</v>
      </c>
      <c r="X30" s="49">
        <v>45016</v>
      </c>
      <c r="Y30" s="4">
        <f t="shared" si="1"/>
        <v>0.657663125</v>
      </c>
      <c r="Z30" s="4">
        <f t="shared" si="2"/>
        <v>0.657663125</v>
      </c>
      <c r="AA30" s="4">
        <f t="shared" si="3"/>
        <v>0</v>
      </c>
      <c r="AB30" s="4">
        <f t="shared" si="4"/>
        <v>6576.63125</v>
      </c>
    </row>
    <row r="31" spans="1:28" s="4" customFormat="1" ht="30" customHeight="1">
      <c r="A31" s="20">
        <v>27</v>
      </c>
      <c r="B31" s="21" t="s">
        <v>25</v>
      </c>
      <c r="C31" s="21" t="s">
        <v>43</v>
      </c>
      <c r="D31" s="21" t="s">
        <v>124</v>
      </c>
      <c r="E31" s="27" t="s">
        <v>125</v>
      </c>
      <c r="F31" s="21">
        <v>37600</v>
      </c>
      <c r="G31" s="21">
        <v>120</v>
      </c>
      <c r="H31" s="25">
        <v>2.5</v>
      </c>
      <c r="I31" s="21" t="s">
        <v>40</v>
      </c>
      <c r="J31" s="28" t="s">
        <v>126</v>
      </c>
      <c r="K31" s="28" t="s">
        <v>127</v>
      </c>
      <c r="L31" s="28" t="s">
        <v>128</v>
      </c>
      <c r="M31" s="25">
        <v>966.312</v>
      </c>
      <c r="N31" s="28">
        <v>44922</v>
      </c>
      <c r="O31" s="21">
        <v>4026.3</v>
      </c>
      <c r="P31" s="28">
        <v>44925</v>
      </c>
      <c r="Q31" s="21">
        <v>1207.89</v>
      </c>
      <c r="R31" s="21">
        <v>4</v>
      </c>
      <c r="S31" s="21">
        <v>4</v>
      </c>
      <c r="T31" s="38">
        <f t="shared" si="0"/>
        <v>60394.50000000001</v>
      </c>
      <c r="U31" s="47" t="e">
        <f>VLOOKUP(M31,#REF!,13,FALSE)</f>
        <v>#REF!</v>
      </c>
      <c r="V31" s="55"/>
      <c r="W31" s="49">
        <v>44927</v>
      </c>
      <c r="X31" s="49">
        <v>45016</v>
      </c>
      <c r="Y31" s="4">
        <f t="shared" si="1"/>
        <v>6.03945</v>
      </c>
      <c r="Z31" s="4">
        <f t="shared" si="2"/>
        <v>6.03945</v>
      </c>
      <c r="AA31" s="4">
        <f t="shared" si="3"/>
        <v>0</v>
      </c>
      <c r="AB31" s="4">
        <f t="shared" si="4"/>
        <v>60394.50000000001</v>
      </c>
    </row>
    <row r="32" spans="1:28" s="4" customFormat="1" ht="30" customHeight="1">
      <c r="A32" s="20">
        <v>28</v>
      </c>
      <c r="B32" s="21" t="s">
        <v>25</v>
      </c>
      <c r="C32" s="21" t="s">
        <v>43</v>
      </c>
      <c r="D32" s="21" t="s">
        <v>124</v>
      </c>
      <c r="E32" s="27" t="s">
        <v>125</v>
      </c>
      <c r="F32" s="21">
        <v>37600</v>
      </c>
      <c r="G32" s="21">
        <v>120</v>
      </c>
      <c r="H32" s="25">
        <v>2.5</v>
      </c>
      <c r="I32" s="21" t="s">
        <v>40</v>
      </c>
      <c r="J32" s="28" t="s">
        <v>126</v>
      </c>
      <c r="K32" s="28" t="s">
        <v>127</v>
      </c>
      <c r="L32" s="28" t="s">
        <v>128</v>
      </c>
      <c r="M32" s="25">
        <v>2347.6502</v>
      </c>
      <c r="N32" s="28">
        <v>44923</v>
      </c>
      <c r="O32" s="21">
        <v>9781.88</v>
      </c>
      <c r="P32" s="28">
        <v>44925</v>
      </c>
      <c r="Q32" s="21">
        <v>2934.56</v>
      </c>
      <c r="R32" s="21">
        <v>4</v>
      </c>
      <c r="S32" s="21">
        <v>4</v>
      </c>
      <c r="T32" s="38">
        <f t="shared" si="0"/>
        <v>146728.1375</v>
      </c>
      <c r="U32" s="47" t="e">
        <f>VLOOKUP(M32,#REF!,13,FALSE)</f>
        <v>#REF!</v>
      </c>
      <c r="V32" s="55"/>
      <c r="W32" s="49">
        <v>44927</v>
      </c>
      <c r="X32" s="49">
        <v>45016</v>
      </c>
      <c r="Y32" s="4">
        <f t="shared" si="1"/>
        <v>14.672813750000001</v>
      </c>
      <c r="Z32" s="4">
        <f t="shared" si="2"/>
        <v>14.672813750000001</v>
      </c>
      <c r="AA32" s="4">
        <f t="shared" si="3"/>
        <v>0</v>
      </c>
      <c r="AB32" s="4">
        <f t="shared" si="4"/>
        <v>146728.1375</v>
      </c>
    </row>
    <row r="33" spans="1:28" s="4" customFormat="1" ht="30" customHeight="1">
      <c r="A33" s="20">
        <v>29</v>
      </c>
      <c r="B33" s="21" t="s">
        <v>25</v>
      </c>
      <c r="C33" s="21" t="s">
        <v>26</v>
      </c>
      <c r="D33" s="21" t="s">
        <v>129</v>
      </c>
      <c r="E33" s="27" t="s">
        <v>130</v>
      </c>
      <c r="F33" s="21">
        <v>4500</v>
      </c>
      <c r="G33" s="21">
        <v>120</v>
      </c>
      <c r="H33" s="25">
        <v>3.2</v>
      </c>
      <c r="I33" s="21" t="s">
        <v>40</v>
      </c>
      <c r="J33" s="28">
        <v>44922</v>
      </c>
      <c r="K33" s="28" t="s">
        <v>127</v>
      </c>
      <c r="L33" s="28" t="s">
        <v>131</v>
      </c>
      <c r="M33" s="25">
        <v>242.925</v>
      </c>
      <c r="N33" s="30">
        <v>44915</v>
      </c>
      <c r="O33" s="21">
        <v>323.9</v>
      </c>
      <c r="P33" s="28">
        <v>44922</v>
      </c>
      <c r="Q33" s="21">
        <v>64.78</v>
      </c>
      <c r="R33" s="21">
        <v>4</v>
      </c>
      <c r="S33" s="21">
        <v>4</v>
      </c>
      <c r="T33" s="38">
        <f t="shared" si="0"/>
        <v>15182.812500000002</v>
      </c>
      <c r="U33" s="47" t="e">
        <f>VLOOKUP(M33,#REF!,13,FALSE)</f>
        <v>#REF!</v>
      </c>
      <c r="V33" s="55"/>
      <c r="W33" s="49">
        <v>44927</v>
      </c>
      <c r="X33" s="49">
        <v>45016</v>
      </c>
      <c r="Y33" s="4">
        <f t="shared" si="1"/>
        <v>1.5182812500000002</v>
      </c>
      <c r="Z33" s="4">
        <f t="shared" si="2"/>
        <v>1.5182812500000002</v>
      </c>
      <c r="AA33" s="4">
        <f t="shared" si="3"/>
        <v>0</v>
      </c>
      <c r="AB33" s="4">
        <f t="shared" si="4"/>
        <v>15182.812500000002</v>
      </c>
    </row>
    <row r="34" spans="1:28" s="4" customFormat="1" ht="30" customHeight="1">
      <c r="A34" s="20">
        <v>30</v>
      </c>
      <c r="B34" s="21" t="s">
        <v>25</v>
      </c>
      <c r="C34" s="21" t="s">
        <v>43</v>
      </c>
      <c r="D34" s="21" t="s">
        <v>132</v>
      </c>
      <c r="E34" s="27" t="s">
        <v>133</v>
      </c>
      <c r="F34" s="21">
        <v>5400</v>
      </c>
      <c r="G34" s="21">
        <v>60</v>
      </c>
      <c r="H34" s="25">
        <v>2.5</v>
      </c>
      <c r="I34" s="21" t="s">
        <v>40</v>
      </c>
      <c r="J34" s="28">
        <v>44910</v>
      </c>
      <c r="K34" s="28" t="s">
        <v>127</v>
      </c>
      <c r="L34" s="28" t="s">
        <v>134</v>
      </c>
      <c r="M34" s="25">
        <v>3290.88</v>
      </c>
      <c r="N34" s="30">
        <v>44910</v>
      </c>
      <c r="O34" s="21">
        <v>6425.85</v>
      </c>
      <c r="P34" s="28">
        <v>44925</v>
      </c>
      <c r="Q34" s="21">
        <v>14.453</v>
      </c>
      <c r="R34" s="21">
        <v>4</v>
      </c>
      <c r="S34" s="21">
        <v>4</v>
      </c>
      <c r="T34" s="38">
        <f t="shared" si="0"/>
        <v>205680</v>
      </c>
      <c r="U34" s="47" t="e">
        <f>VLOOKUP(M34,#REF!,13,FALSE)</f>
        <v>#REF!</v>
      </c>
      <c r="V34" s="55"/>
      <c r="W34" s="49">
        <v>44927</v>
      </c>
      <c r="X34" s="49">
        <v>45016</v>
      </c>
      <c r="Y34" s="4">
        <f t="shared" si="1"/>
        <v>20.568</v>
      </c>
      <c r="Z34" s="4">
        <f t="shared" si="2"/>
        <v>20.568</v>
      </c>
      <c r="AA34" s="4">
        <f t="shared" si="3"/>
        <v>0</v>
      </c>
      <c r="AB34" s="4">
        <f t="shared" si="4"/>
        <v>205680</v>
      </c>
    </row>
    <row r="35" spans="1:28" s="4" customFormat="1" ht="30" customHeight="1">
      <c r="A35" s="20">
        <v>31</v>
      </c>
      <c r="B35" s="21" t="s">
        <v>25</v>
      </c>
      <c r="C35" s="21" t="s">
        <v>43</v>
      </c>
      <c r="D35" s="21" t="s">
        <v>135</v>
      </c>
      <c r="E35" s="27" t="s">
        <v>136</v>
      </c>
      <c r="F35" s="21">
        <v>620</v>
      </c>
      <c r="G35" s="21">
        <v>35</v>
      </c>
      <c r="H35" s="25">
        <v>2.5</v>
      </c>
      <c r="I35" s="21" t="s">
        <v>40</v>
      </c>
      <c r="J35" s="28">
        <v>44887</v>
      </c>
      <c r="K35" s="28" t="s">
        <v>137</v>
      </c>
      <c r="L35" s="28" t="s">
        <v>138</v>
      </c>
      <c r="M35" s="25">
        <v>420.7</v>
      </c>
      <c r="N35" s="28">
        <v>44911</v>
      </c>
      <c r="O35" s="21">
        <v>420.7</v>
      </c>
      <c r="P35" s="28">
        <v>44918</v>
      </c>
      <c r="Q35" s="21">
        <v>126.21</v>
      </c>
      <c r="R35" s="21">
        <v>4</v>
      </c>
      <c r="S35" s="21">
        <v>4</v>
      </c>
      <c r="T35" s="38">
        <f t="shared" si="0"/>
        <v>26293.75</v>
      </c>
      <c r="U35" s="47" t="e">
        <f>VLOOKUP(M35,#REF!,13,FALSE)</f>
        <v>#REF!</v>
      </c>
      <c r="V35" s="55"/>
      <c r="W35" s="49">
        <v>44927</v>
      </c>
      <c r="X35" s="49">
        <v>45016</v>
      </c>
      <c r="Y35" s="4">
        <f t="shared" si="1"/>
        <v>2.629375</v>
      </c>
      <c r="Z35" s="4">
        <f t="shared" si="2"/>
        <v>2.629375</v>
      </c>
      <c r="AA35" s="4">
        <f t="shared" si="3"/>
        <v>0</v>
      </c>
      <c r="AB35" s="4">
        <f t="shared" si="4"/>
        <v>26293.75</v>
      </c>
    </row>
    <row r="36" spans="1:28" s="4" customFormat="1" ht="30" customHeight="1">
      <c r="A36" s="20">
        <v>32</v>
      </c>
      <c r="B36" s="21" t="s">
        <v>25</v>
      </c>
      <c r="C36" s="21" t="s">
        <v>26</v>
      </c>
      <c r="D36" s="21" t="s">
        <v>139</v>
      </c>
      <c r="E36" s="27" t="s">
        <v>140</v>
      </c>
      <c r="F36" s="21">
        <v>23785</v>
      </c>
      <c r="G36" s="21">
        <v>240</v>
      </c>
      <c r="H36" s="25">
        <v>2.5</v>
      </c>
      <c r="I36" s="21" t="s">
        <v>40</v>
      </c>
      <c r="J36" s="28">
        <v>44917</v>
      </c>
      <c r="K36" s="28" t="s">
        <v>127</v>
      </c>
      <c r="L36" s="28" t="s">
        <v>141</v>
      </c>
      <c r="M36" s="25">
        <v>609.4387</v>
      </c>
      <c r="N36" s="30">
        <v>44910</v>
      </c>
      <c r="O36" s="21">
        <v>1919.3295</v>
      </c>
      <c r="P36" s="28">
        <v>44925</v>
      </c>
      <c r="Q36" s="21">
        <v>609.4387</v>
      </c>
      <c r="R36" s="21">
        <v>4</v>
      </c>
      <c r="S36" s="21">
        <v>4</v>
      </c>
      <c r="T36" s="38">
        <f t="shared" si="0"/>
        <v>38089.918750000004</v>
      </c>
      <c r="U36" s="47" t="e">
        <f>VLOOKUP(M36,#REF!,13,FALSE)</f>
        <v>#REF!</v>
      </c>
      <c r="V36" s="55"/>
      <c r="W36" s="49">
        <v>44927</v>
      </c>
      <c r="X36" s="49">
        <v>45016</v>
      </c>
      <c r="Y36" s="4">
        <f t="shared" si="1"/>
        <v>3.8089918750000002</v>
      </c>
      <c r="Z36" s="4">
        <f t="shared" si="2"/>
        <v>3.8089918750000002</v>
      </c>
      <c r="AA36" s="4">
        <f t="shared" si="3"/>
        <v>0</v>
      </c>
      <c r="AB36" s="4">
        <f t="shared" si="4"/>
        <v>38089.918750000004</v>
      </c>
    </row>
    <row r="37" spans="1:28" s="4" customFormat="1" ht="30" customHeight="1">
      <c r="A37" s="20">
        <v>33</v>
      </c>
      <c r="B37" s="21" t="s">
        <v>25</v>
      </c>
      <c r="C37" s="21" t="s">
        <v>26</v>
      </c>
      <c r="D37" s="21" t="s">
        <v>38</v>
      </c>
      <c r="E37" s="27">
        <v>5.24409005572969E+17</v>
      </c>
      <c r="F37" s="21">
        <v>5200</v>
      </c>
      <c r="G37" s="21">
        <v>119</v>
      </c>
      <c r="H37" s="25">
        <v>2.64</v>
      </c>
      <c r="I37" s="21" t="s">
        <v>40</v>
      </c>
      <c r="J37" s="28">
        <v>44848</v>
      </c>
      <c r="K37" s="28" t="s">
        <v>142</v>
      </c>
      <c r="L37" s="28" t="s">
        <v>143</v>
      </c>
      <c r="M37" s="25">
        <v>2769.6357</v>
      </c>
      <c r="N37" s="21" t="s">
        <v>144</v>
      </c>
      <c r="O37" s="21">
        <v>2769.6357</v>
      </c>
      <c r="P37" s="28">
        <v>44887</v>
      </c>
      <c r="Q37" s="21">
        <v>3472.85</v>
      </c>
      <c r="R37" s="21">
        <v>4</v>
      </c>
      <c r="S37" s="21">
        <v>4</v>
      </c>
      <c r="T37" s="38">
        <f t="shared" si="0"/>
        <v>173102.23125</v>
      </c>
      <c r="U37" s="47" t="e">
        <f>VLOOKUP(M37,#REF!,13,FALSE)</f>
        <v>#REF!</v>
      </c>
      <c r="V37" s="55"/>
      <c r="W37" s="49">
        <v>44927</v>
      </c>
      <c r="X37" s="49">
        <v>45016</v>
      </c>
      <c r="Y37" s="4">
        <f t="shared" si="1"/>
        <v>17.310223125</v>
      </c>
      <c r="Z37" s="4">
        <f t="shared" si="2"/>
        <v>17.310223125</v>
      </c>
      <c r="AA37" s="4">
        <f t="shared" si="3"/>
        <v>0</v>
      </c>
      <c r="AB37" s="4">
        <f t="shared" si="4"/>
        <v>173102.23125</v>
      </c>
    </row>
    <row r="38" spans="1:28" s="4" customFormat="1" ht="30" customHeight="1">
      <c r="A38" s="20">
        <v>34</v>
      </c>
      <c r="B38" s="21" t="s">
        <v>25</v>
      </c>
      <c r="C38" s="21" t="s">
        <v>26</v>
      </c>
      <c r="D38" s="21" t="s">
        <v>38</v>
      </c>
      <c r="E38" s="27">
        <v>5.24409005572969E+17</v>
      </c>
      <c r="F38" s="21">
        <v>5200</v>
      </c>
      <c r="G38" s="21">
        <v>119</v>
      </c>
      <c r="H38" s="25">
        <v>2.64</v>
      </c>
      <c r="I38" s="21" t="s">
        <v>40</v>
      </c>
      <c r="J38" s="28">
        <v>44848</v>
      </c>
      <c r="K38" s="28" t="s">
        <v>123</v>
      </c>
      <c r="L38" s="28" t="s">
        <v>143</v>
      </c>
      <c r="M38" s="25">
        <v>679.6899</v>
      </c>
      <c r="N38" s="21" t="s">
        <v>109</v>
      </c>
      <c r="O38" s="21">
        <v>679.6899</v>
      </c>
      <c r="P38" s="28">
        <v>44909</v>
      </c>
      <c r="Q38" s="21">
        <v>849.62</v>
      </c>
      <c r="R38" s="21">
        <v>4</v>
      </c>
      <c r="S38" s="21">
        <v>4</v>
      </c>
      <c r="T38" s="38">
        <f aca="true" t="shared" si="5" ref="T38:T67">AB38</f>
        <v>42480.61875</v>
      </c>
      <c r="U38" s="47" t="e">
        <f>VLOOKUP(M38,#REF!,13,FALSE)</f>
        <v>#REF!</v>
      </c>
      <c r="V38" s="55"/>
      <c r="W38" s="49">
        <v>44927</v>
      </c>
      <c r="X38" s="49">
        <v>45016</v>
      </c>
      <c r="Y38" s="4">
        <f aca="true" t="shared" si="6" ref="Y38:Y67">(X38-W38+1)*2.5%/360*M38</f>
        <v>4.248061875</v>
      </c>
      <c r="Z38" s="4">
        <f aca="true" t="shared" si="7" ref="Z38:Z67">(X38-W38+1)*2.5%/360*M38</f>
        <v>4.248061875</v>
      </c>
      <c r="AA38" s="4">
        <f aca="true" t="shared" si="8" ref="AA38:AA67">Y38-Z38</f>
        <v>0</v>
      </c>
      <c r="AB38" s="4">
        <f aca="true" t="shared" si="9" ref="AB38:AB67">Y38*10000</f>
        <v>42480.61875</v>
      </c>
    </row>
    <row r="39" spans="1:28" s="4" customFormat="1" ht="30" customHeight="1">
      <c r="A39" s="20">
        <v>35</v>
      </c>
      <c r="B39" s="21" t="s">
        <v>25</v>
      </c>
      <c r="C39" s="21" t="s">
        <v>43</v>
      </c>
      <c r="D39" s="21" t="s">
        <v>145</v>
      </c>
      <c r="E39" s="27" t="s">
        <v>146</v>
      </c>
      <c r="F39" s="21">
        <v>387</v>
      </c>
      <c r="G39" s="21">
        <v>22</v>
      </c>
      <c r="H39" s="25">
        <v>2.6</v>
      </c>
      <c r="I39" s="21" t="s">
        <v>40</v>
      </c>
      <c r="J39" s="28">
        <v>44840</v>
      </c>
      <c r="K39" s="28" t="s">
        <v>147</v>
      </c>
      <c r="L39" s="28" t="s">
        <v>148</v>
      </c>
      <c r="M39" s="25">
        <v>285.16</v>
      </c>
      <c r="N39" s="30">
        <v>44845</v>
      </c>
      <c r="O39" s="21">
        <v>445</v>
      </c>
      <c r="P39" s="28">
        <v>44850</v>
      </c>
      <c r="Q39" s="21">
        <v>57</v>
      </c>
      <c r="R39" s="21">
        <v>4</v>
      </c>
      <c r="S39" s="21">
        <v>4</v>
      </c>
      <c r="T39" s="38">
        <f t="shared" si="5"/>
        <v>17822.500000000004</v>
      </c>
      <c r="U39" s="47" t="e">
        <f>VLOOKUP(M39,#REF!,13,FALSE)</f>
        <v>#REF!</v>
      </c>
      <c r="V39" s="55"/>
      <c r="W39" s="49">
        <v>44927</v>
      </c>
      <c r="X39" s="49">
        <v>45016</v>
      </c>
      <c r="Y39" s="4">
        <f t="shared" si="6"/>
        <v>1.7822500000000003</v>
      </c>
      <c r="Z39" s="4">
        <f t="shared" si="7"/>
        <v>1.7822500000000003</v>
      </c>
      <c r="AA39" s="4">
        <f t="shared" si="8"/>
        <v>0</v>
      </c>
      <c r="AB39" s="4">
        <f t="shared" si="9"/>
        <v>17822.500000000004</v>
      </c>
    </row>
    <row r="40" spans="1:28" s="4" customFormat="1" ht="30" customHeight="1">
      <c r="A40" s="20">
        <v>36</v>
      </c>
      <c r="B40" s="21" t="s">
        <v>25</v>
      </c>
      <c r="C40" s="21" t="s">
        <v>43</v>
      </c>
      <c r="D40" s="21" t="s">
        <v>145</v>
      </c>
      <c r="E40" s="27" t="s">
        <v>146</v>
      </c>
      <c r="F40" s="21">
        <v>387</v>
      </c>
      <c r="G40" s="21">
        <v>22</v>
      </c>
      <c r="H40" s="25">
        <v>2.6</v>
      </c>
      <c r="I40" s="21" t="s">
        <v>40</v>
      </c>
      <c r="J40" s="28">
        <v>44840</v>
      </c>
      <c r="K40" s="28" t="s">
        <v>127</v>
      </c>
      <c r="L40" s="28" t="s">
        <v>148</v>
      </c>
      <c r="M40" s="25">
        <v>53.84</v>
      </c>
      <c r="N40" s="30">
        <v>44845</v>
      </c>
      <c r="O40" s="21">
        <v>445</v>
      </c>
      <c r="P40" s="28">
        <v>44850</v>
      </c>
      <c r="Q40" s="21">
        <v>57</v>
      </c>
      <c r="R40" s="21">
        <v>4</v>
      </c>
      <c r="S40" s="21">
        <v>4</v>
      </c>
      <c r="T40" s="38">
        <f t="shared" si="5"/>
        <v>3365</v>
      </c>
      <c r="U40" s="47" t="e">
        <f>VLOOKUP(M40,#REF!,13,FALSE)</f>
        <v>#REF!</v>
      </c>
      <c r="V40" s="55"/>
      <c r="W40" s="49">
        <v>44927</v>
      </c>
      <c r="X40" s="49">
        <v>45016</v>
      </c>
      <c r="Y40" s="4">
        <f t="shared" si="6"/>
        <v>0.3365</v>
      </c>
      <c r="Z40" s="4">
        <f t="shared" si="7"/>
        <v>0.3365</v>
      </c>
      <c r="AA40" s="4">
        <f t="shared" si="8"/>
        <v>0</v>
      </c>
      <c r="AB40" s="4">
        <f t="shared" si="9"/>
        <v>3365</v>
      </c>
    </row>
    <row r="41" spans="1:28" s="4" customFormat="1" ht="30" customHeight="1">
      <c r="A41" s="20">
        <v>37</v>
      </c>
      <c r="B41" s="21" t="s">
        <v>25</v>
      </c>
      <c r="C41" s="21" t="s">
        <v>26</v>
      </c>
      <c r="D41" s="21" t="s">
        <v>149</v>
      </c>
      <c r="E41" s="27">
        <v>1.24400004558575E+17</v>
      </c>
      <c r="F41" s="21">
        <v>12800</v>
      </c>
      <c r="G41" s="21">
        <v>120</v>
      </c>
      <c r="H41" s="25">
        <v>2.5</v>
      </c>
      <c r="I41" s="21" t="s">
        <v>40</v>
      </c>
      <c r="J41" s="28">
        <v>44907</v>
      </c>
      <c r="K41" s="28" t="s">
        <v>150</v>
      </c>
      <c r="L41" s="28" t="s">
        <v>151</v>
      </c>
      <c r="M41" s="25">
        <v>330.936</v>
      </c>
      <c r="N41" s="28">
        <v>44828</v>
      </c>
      <c r="O41" s="21">
        <v>595.2285</v>
      </c>
      <c r="P41" s="28">
        <v>44847</v>
      </c>
      <c r="Q41" s="21">
        <v>595.2285</v>
      </c>
      <c r="R41" s="21">
        <v>4</v>
      </c>
      <c r="S41" s="21">
        <v>4</v>
      </c>
      <c r="T41" s="38">
        <f t="shared" si="5"/>
        <v>20683.5</v>
      </c>
      <c r="U41" s="47" t="e">
        <f>VLOOKUP(M41,#REF!,13,FALSE)</f>
        <v>#REF!</v>
      </c>
      <c r="V41" s="55"/>
      <c r="W41" s="49">
        <v>44927</v>
      </c>
      <c r="X41" s="49">
        <v>45016</v>
      </c>
      <c r="Y41" s="4">
        <f t="shared" si="6"/>
        <v>2.06835</v>
      </c>
      <c r="Z41" s="4">
        <f t="shared" si="7"/>
        <v>2.06835</v>
      </c>
      <c r="AA41" s="4">
        <f t="shared" si="8"/>
        <v>0</v>
      </c>
      <c r="AB41" s="4">
        <f t="shared" si="9"/>
        <v>20683.5</v>
      </c>
    </row>
    <row r="42" spans="1:28" s="4" customFormat="1" ht="30" customHeight="1">
      <c r="A42" s="20">
        <v>38</v>
      </c>
      <c r="B42" s="21" t="s">
        <v>25</v>
      </c>
      <c r="C42" s="21" t="s">
        <v>26</v>
      </c>
      <c r="D42" s="21" t="s">
        <v>152</v>
      </c>
      <c r="E42" s="27">
        <v>1.24400004554165E+17</v>
      </c>
      <c r="F42" s="21">
        <v>33000</v>
      </c>
      <c r="G42" s="21">
        <v>120</v>
      </c>
      <c r="H42" s="25">
        <v>2.5</v>
      </c>
      <c r="I42" s="21" t="s">
        <v>40</v>
      </c>
      <c r="J42" s="28">
        <v>44843</v>
      </c>
      <c r="K42" s="28" t="s">
        <v>153</v>
      </c>
      <c r="L42" s="28" t="s">
        <v>128</v>
      </c>
      <c r="M42" s="25">
        <v>567.1242</v>
      </c>
      <c r="N42" s="28">
        <v>44868</v>
      </c>
      <c r="O42" s="21">
        <v>2065.9242</v>
      </c>
      <c r="P42" s="28">
        <v>44924</v>
      </c>
      <c r="Q42" s="21">
        <v>2065.9242</v>
      </c>
      <c r="R42" s="21">
        <v>4</v>
      </c>
      <c r="S42" s="21">
        <v>4</v>
      </c>
      <c r="T42" s="38">
        <f t="shared" si="5"/>
        <v>35445.262500000004</v>
      </c>
      <c r="U42" s="47" t="e">
        <f>VLOOKUP(M42,#REF!,13,FALSE)</f>
        <v>#REF!</v>
      </c>
      <c r="V42" s="55"/>
      <c r="W42" s="49">
        <v>44927</v>
      </c>
      <c r="X42" s="49">
        <v>45016</v>
      </c>
      <c r="Y42" s="4">
        <f t="shared" si="6"/>
        <v>3.54452625</v>
      </c>
      <c r="Z42" s="4">
        <f t="shared" si="7"/>
        <v>3.54452625</v>
      </c>
      <c r="AA42" s="4">
        <f t="shared" si="8"/>
        <v>0</v>
      </c>
      <c r="AB42" s="4">
        <f t="shared" si="9"/>
        <v>35445.262500000004</v>
      </c>
    </row>
    <row r="43" spans="1:28" s="4" customFormat="1" ht="30" customHeight="1">
      <c r="A43" s="20">
        <v>39</v>
      </c>
      <c r="B43" s="21" t="s">
        <v>25</v>
      </c>
      <c r="C43" s="21" t="s">
        <v>26</v>
      </c>
      <c r="D43" s="21" t="s">
        <v>152</v>
      </c>
      <c r="E43" s="27">
        <v>1.24400004554165E+17</v>
      </c>
      <c r="F43" s="21">
        <v>33000</v>
      </c>
      <c r="G43" s="21">
        <v>120</v>
      </c>
      <c r="H43" s="25">
        <v>2.5</v>
      </c>
      <c r="I43" s="21" t="s">
        <v>40</v>
      </c>
      <c r="J43" s="28">
        <v>44843</v>
      </c>
      <c r="K43" s="28" t="s">
        <v>153</v>
      </c>
      <c r="L43" s="28" t="s">
        <v>128</v>
      </c>
      <c r="M43" s="25">
        <v>1498.8</v>
      </c>
      <c r="N43" s="28"/>
      <c r="O43" s="21"/>
      <c r="P43" s="28"/>
      <c r="Q43" s="21"/>
      <c r="R43" s="21">
        <v>4</v>
      </c>
      <c r="S43" s="21">
        <v>4</v>
      </c>
      <c r="T43" s="38">
        <f t="shared" si="5"/>
        <v>93675</v>
      </c>
      <c r="U43" s="47" t="e">
        <f>VLOOKUP(M43,#REF!,13,FALSE)</f>
        <v>#REF!</v>
      </c>
      <c r="V43" s="55"/>
      <c r="W43" s="49">
        <v>44927</v>
      </c>
      <c r="X43" s="49">
        <v>45016</v>
      </c>
      <c r="Y43" s="4">
        <f t="shared" si="6"/>
        <v>9.3675</v>
      </c>
      <c r="Z43" s="4">
        <f t="shared" si="7"/>
        <v>9.3675</v>
      </c>
      <c r="AA43" s="4">
        <f t="shared" si="8"/>
        <v>0</v>
      </c>
      <c r="AB43" s="4">
        <f t="shared" si="9"/>
        <v>93675</v>
      </c>
    </row>
    <row r="44" spans="1:28" s="4" customFormat="1" ht="30" customHeight="1">
      <c r="A44" s="20">
        <v>40</v>
      </c>
      <c r="B44" s="21" t="s">
        <v>25</v>
      </c>
      <c r="C44" s="21" t="s">
        <v>26</v>
      </c>
      <c r="D44" s="21" t="s">
        <v>152</v>
      </c>
      <c r="E44" s="27">
        <v>1.24400004554165E+17</v>
      </c>
      <c r="F44" s="21">
        <v>33000</v>
      </c>
      <c r="G44" s="21">
        <v>120</v>
      </c>
      <c r="H44" s="25">
        <v>2.5</v>
      </c>
      <c r="I44" s="21" t="s">
        <v>40</v>
      </c>
      <c r="J44" s="28">
        <v>44843</v>
      </c>
      <c r="K44" s="28" t="s">
        <v>127</v>
      </c>
      <c r="L44" s="28" t="s">
        <v>128</v>
      </c>
      <c r="M44" s="25">
        <v>999</v>
      </c>
      <c r="N44" s="28">
        <v>44872</v>
      </c>
      <c r="O44" s="21">
        <v>8705.1745</v>
      </c>
      <c r="P44" s="28">
        <v>44925</v>
      </c>
      <c r="Q44" s="21">
        <v>8705.1745</v>
      </c>
      <c r="R44" s="21">
        <v>4</v>
      </c>
      <c r="S44" s="21">
        <v>4</v>
      </c>
      <c r="T44" s="38">
        <f t="shared" si="5"/>
        <v>62437.5</v>
      </c>
      <c r="U44" s="47" t="e">
        <f>VLOOKUP(M44,#REF!,13,FALSE)</f>
        <v>#REF!</v>
      </c>
      <c r="V44" s="55"/>
      <c r="W44" s="49">
        <v>44927</v>
      </c>
      <c r="X44" s="49">
        <v>45016</v>
      </c>
      <c r="Y44" s="4">
        <f t="shared" si="6"/>
        <v>6.24375</v>
      </c>
      <c r="Z44" s="4">
        <f t="shared" si="7"/>
        <v>6.24375</v>
      </c>
      <c r="AA44" s="4">
        <f t="shared" si="8"/>
        <v>0</v>
      </c>
      <c r="AB44" s="4">
        <f t="shared" si="9"/>
        <v>62437.5</v>
      </c>
    </row>
    <row r="45" spans="1:28" s="4" customFormat="1" ht="30" customHeight="1">
      <c r="A45" s="20">
        <v>41</v>
      </c>
      <c r="B45" s="21" t="s">
        <v>25</v>
      </c>
      <c r="C45" s="21" t="s">
        <v>26</v>
      </c>
      <c r="D45" s="21" t="s">
        <v>152</v>
      </c>
      <c r="E45" s="27">
        <v>1.24400004554165E+17</v>
      </c>
      <c r="F45" s="21">
        <v>33000</v>
      </c>
      <c r="G45" s="21">
        <v>120</v>
      </c>
      <c r="H45" s="25">
        <v>2.5</v>
      </c>
      <c r="I45" s="21" t="s">
        <v>40</v>
      </c>
      <c r="J45" s="28">
        <v>44843</v>
      </c>
      <c r="K45" s="28" t="s">
        <v>127</v>
      </c>
      <c r="L45" s="28" t="s">
        <v>128</v>
      </c>
      <c r="M45" s="25">
        <v>269.5863</v>
      </c>
      <c r="N45" s="28"/>
      <c r="O45" s="21"/>
      <c r="P45" s="28"/>
      <c r="Q45" s="21"/>
      <c r="R45" s="21">
        <v>4</v>
      </c>
      <c r="S45" s="21">
        <v>4</v>
      </c>
      <c r="T45" s="38">
        <f t="shared" si="5"/>
        <v>16849.14375</v>
      </c>
      <c r="U45" s="47" t="e">
        <f>VLOOKUP(M45,#REF!,13,FALSE)</f>
        <v>#REF!</v>
      </c>
      <c r="V45" s="55"/>
      <c r="W45" s="49">
        <v>44927</v>
      </c>
      <c r="X45" s="49">
        <v>45016</v>
      </c>
      <c r="Y45" s="4">
        <f t="shared" si="6"/>
        <v>1.684914375</v>
      </c>
      <c r="Z45" s="4">
        <f t="shared" si="7"/>
        <v>1.684914375</v>
      </c>
      <c r="AA45" s="4">
        <f t="shared" si="8"/>
        <v>0</v>
      </c>
      <c r="AB45" s="4">
        <f t="shared" si="9"/>
        <v>16849.14375</v>
      </c>
    </row>
    <row r="46" spans="1:28" s="4" customFormat="1" ht="30" customHeight="1">
      <c r="A46" s="20">
        <v>42</v>
      </c>
      <c r="B46" s="21" t="s">
        <v>25</v>
      </c>
      <c r="C46" s="21" t="s">
        <v>26</v>
      </c>
      <c r="D46" s="21" t="s">
        <v>152</v>
      </c>
      <c r="E46" s="27">
        <v>1.24400004554165E+17</v>
      </c>
      <c r="F46" s="21">
        <v>33000</v>
      </c>
      <c r="G46" s="21">
        <v>120</v>
      </c>
      <c r="H46" s="25">
        <v>2.5</v>
      </c>
      <c r="I46" s="21" t="s">
        <v>40</v>
      </c>
      <c r="J46" s="28">
        <v>44843</v>
      </c>
      <c r="K46" s="28" t="s">
        <v>127</v>
      </c>
      <c r="L46" s="28" t="s">
        <v>128</v>
      </c>
      <c r="M46" s="25">
        <v>3126.9309</v>
      </c>
      <c r="N46" s="28"/>
      <c r="O46" s="21"/>
      <c r="P46" s="28"/>
      <c r="Q46" s="21"/>
      <c r="R46" s="21">
        <v>4</v>
      </c>
      <c r="S46" s="21">
        <v>4</v>
      </c>
      <c r="T46" s="38">
        <f t="shared" si="5"/>
        <v>195433.18125</v>
      </c>
      <c r="U46" s="47" t="e">
        <f>VLOOKUP(M46,#REF!,13,FALSE)</f>
        <v>#REF!</v>
      </c>
      <c r="V46" s="55"/>
      <c r="W46" s="49">
        <v>44927</v>
      </c>
      <c r="X46" s="49">
        <v>45016</v>
      </c>
      <c r="Y46" s="4">
        <f t="shared" si="6"/>
        <v>19.543318125</v>
      </c>
      <c r="Z46" s="4">
        <f t="shared" si="7"/>
        <v>19.543318125</v>
      </c>
      <c r="AA46" s="4">
        <f t="shared" si="8"/>
        <v>0</v>
      </c>
      <c r="AB46" s="4">
        <f t="shared" si="9"/>
        <v>195433.18125</v>
      </c>
    </row>
    <row r="47" spans="1:28" s="4" customFormat="1" ht="30" customHeight="1">
      <c r="A47" s="20">
        <v>43</v>
      </c>
      <c r="B47" s="21" t="s">
        <v>25</v>
      </c>
      <c r="C47" s="21" t="s">
        <v>26</v>
      </c>
      <c r="D47" s="21" t="s">
        <v>152</v>
      </c>
      <c r="E47" s="27">
        <v>1.24400004554165E+17</v>
      </c>
      <c r="F47" s="21">
        <v>33000</v>
      </c>
      <c r="G47" s="21">
        <v>120</v>
      </c>
      <c r="H47" s="25">
        <v>2.5</v>
      </c>
      <c r="I47" s="21" t="s">
        <v>40</v>
      </c>
      <c r="J47" s="28">
        <v>44843</v>
      </c>
      <c r="K47" s="28" t="s">
        <v>127</v>
      </c>
      <c r="L47" s="28" t="s">
        <v>128</v>
      </c>
      <c r="M47" s="25">
        <v>3923.8573</v>
      </c>
      <c r="N47" s="28"/>
      <c r="O47" s="21"/>
      <c r="P47" s="28"/>
      <c r="Q47" s="21"/>
      <c r="R47" s="21">
        <v>4</v>
      </c>
      <c r="S47" s="21">
        <v>4</v>
      </c>
      <c r="T47" s="38">
        <f t="shared" si="5"/>
        <v>245241.08125000002</v>
      </c>
      <c r="U47" s="47" t="e">
        <f>VLOOKUP(M47,#REF!,13,FALSE)</f>
        <v>#REF!</v>
      </c>
      <c r="V47" s="55"/>
      <c r="W47" s="49">
        <v>44927</v>
      </c>
      <c r="X47" s="49">
        <v>45016</v>
      </c>
      <c r="Y47" s="4">
        <f t="shared" si="6"/>
        <v>24.524108125</v>
      </c>
      <c r="Z47" s="4">
        <f t="shared" si="7"/>
        <v>24.524108125</v>
      </c>
      <c r="AA47" s="4">
        <f t="shared" si="8"/>
        <v>0</v>
      </c>
      <c r="AB47" s="4">
        <f t="shared" si="9"/>
        <v>245241.08125000002</v>
      </c>
    </row>
    <row r="48" spans="1:28" s="4" customFormat="1" ht="30" customHeight="1">
      <c r="A48" s="20">
        <v>44</v>
      </c>
      <c r="B48" s="21" t="s">
        <v>25</v>
      </c>
      <c r="C48" s="21" t="s">
        <v>26</v>
      </c>
      <c r="D48" s="21" t="s">
        <v>152</v>
      </c>
      <c r="E48" s="27">
        <v>1.24400004554165E+17</v>
      </c>
      <c r="F48" s="21">
        <v>33000</v>
      </c>
      <c r="G48" s="21">
        <v>120</v>
      </c>
      <c r="H48" s="25">
        <v>2.5</v>
      </c>
      <c r="I48" s="21" t="s">
        <v>40</v>
      </c>
      <c r="J48" s="28">
        <v>44843</v>
      </c>
      <c r="K48" s="28" t="s">
        <v>127</v>
      </c>
      <c r="L48" s="28" t="s">
        <v>128</v>
      </c>
      <c r="M48" s="25">
        <v>385.8</v>
      </c>
      <c r="N48" s="28"/>
      <c r="O48" s="21"/>
      <c r="P48" s="28"/>
      <c r="Q48" s="21"/>
      <c r="R48" s="21">
        <v>4</v>
      </c>
      <c r="S48" s="21">
        <v>4</v>
      </c>
      <c r="T48" s="38">
        <f t="shared" si="5"/>
        <v>24112.500000000004</v>
      </c>
      <c r="U48" s="47" t="e">
        <f>VLOOKUP(M48,#REF!,13,FALSE)</f>
        <v>#REF!</v>
      </c>
      <c r="V48" s="55"/>
      <c r="W48" s="49">
        <v>44927</v>
      </c>
      <c r="X48" s="49">
        <v>45016</v>
      </c>
      <c r="Y48" s="4">
        <f t="shared" si="6"/>
        <v>2.4112500000000003</v>
      </c>
      <c r="Z48" s="4">
        <f t="shared" si="7"/>
        <v>2.4112500000000003</v>
      </c>
      <c r="AA48" s="4">
        <f t="shared" si="8"/>
        <v>0</v>
      </c>
      <c r="AB48" s="4">
        <f t="shared" si="9"/>
        <v>24112.500000000004</v>
      </c>
    </row>
    <row r="49" spans="1:28" s="4" customFormat="1" ht="30" customHeight="1">
      <c r="A49" s="20">
        <v>45</v>
      </c>
      <c r="B49" s="21" t="s">
        <v>25</v>
      </c>
      <c r="C49" s="21" t="s">
        <v>26</v>
      </c>
      <c r="D49" s="21" t="s">
        <v>27</v>
      </c>
      <c r="E49" s="27" t="s">
        <v>28</v>
      </c>
      <c r="F49" s="21">
        <v>2000</v>
      </c>
      <c r="G49" s="21">
        <v>60</v>
      </c>
      <c r="H49" s="25">
        <v>2.5</v>
      </c>
      <c r="I49" s="21" t="s">
        <v>40</v>
      </c>
      <c r="J49" s="28">
        <v>44839</v>
      </c>
      <c r="K49" s="28" t="s">
        <v>153</v>
      </c>
      <c r="L49" s="28" t="s">
        <v>154</v>
      </c>
      <c r="M49" s="25">
        <v>20</v>
      </c>
      <c r="N49" s="28" t="s">
        <v>155</v>
      </c>
      <c r="O49" s="35">
        <v>524.636</v>
      </c>
      <c r="P49" s="30">
        <v>44925</v>
      </c>
      <c r="Q49" s="21">
        <v>477.06606</v>
      </c>
      <c r="R49" s="21">
        <v>4</v>
      </c>
      <c r="S49" s="21">
        <v>4</v>
      </c>
      <c r="T49" s="38">
        <f t="shared" si="5"/>
        <v>1250</v>
      </c>
      <c r="U49" s="47" t="e">
        <f>VLOOKUP(M49,#REF!,13,FALSE)</f>
        <v>#REF!</v>
      </c>
      <c r="V49" s="55"/>
      <c r="W49" s="49">
        <v>44927</v>
      </c>
      <c r="X49" s="49">
        <v>45016</v>
      </c>
      <c r="Y49" s="4">
        <f t="shared" si="6"/>
        <v>0.125</v>
      </c>
      <c r="Z49" s="4">
        <f t="shared" si="7"/>
        <v>0.125</v>
      </c>
      <c r="AA49" s="4">
        <f t="shared" si="8"/>
        <v>0</v>
      </c>
      <c r="AB49" s="4">
        <f t="shared" si="9"/>
        <v>1250</v>
      </c>
    </row>
    <row r="50" spans="1:28" s="4" customFormat="1" ht="30" customHeight="1">
      <c r="A50" s="20">
        <v>46</v>
      </c>
      <c r="B50" s="21" t="s">
        <v>25</v>
      </c>
      <c r="C50" s="21" t="s">
        <v>26</v>
      </c>
      <c r="D50" s="21" t="s">
        <v>27</v>
      </c>
      <c r="E50" s="27" t="s">
        <v>28</v>
      </c>
      <c r="F50" s="21">
        <v>2000</v>
      </c>
      <c r="G50" s="21">
        <v>60</v>
      </c>
      <c r="H50" s="25">
        <v>2.5</v>
      </c>
      <c r="I50" s="21" t="s">
        <v>40</v>
      </c>
      <c r="J50" s="28">
        <v>44839</v>
      </c>
      <c r="K50" s="28" t="s">
        <v>153</v>
      </c>
      <c r="L50" s="28" t="s">
        <v>154</v>
      </c>
      <c r="M50" s="25">
        <v>109</v>
      </c>
      <c r="N50" s="28"/>
      <c r="O50" s="35"/>
      <c r="P50" s="21"/>
      <c r="Q50" s="21"/>
      <c r="R50" s="21">
        <v>4</v>
      </c>
      <c r="S50" s="21">
        <v>4</v>
      </c>
      <c r="T50" s="38">
        <f t="shared" si="5"/>
        <v>6812.5</v>
      </c>
      <c r="U50" s="47" t="e">
        <f>VLOOKUP(M50,#REF!,13,FALSE)</f>
        <v>#REF!</v>
      </c>
      <c r="V50" s="55"/>
      <c r="W50" s="49">
        <v>44927</v>
      </c>
      <c r="X50" s="49">
        <v>45016</v>
      </c>
      <c r="Y50" s="4">
        <f t="shared" si="6"/>
        <v>0.68125</v>
      </c>
      <c r="Z50" s="4">
        <f t="shared" si="7"/>
        <v>0.68125</v>
      </c>
      <c r="AA50" s="4">
        <f t="shared" si="8"/>
        <v>0</v>
      </c>
      <c r="AB50" s="4">
        <f t="shared" si="9"/>
        <v>6812.5</v>
      </c>
    </row>
    <row r="51" spans="1:28" s="4" customFormat="1" ht="30" customHeight="1">
      <c r="A51" s="20">
        <v>47</v>
      </c>
      <c r="B51" s="21" t="s">
        <v>25</v>
      </c>
      <c r="C51" s="21" t="s">
        <v>26</v>
      </c>
      <c r="D51" s="21" t="s">
        <v>27</v>
      </c>
      <c r="E51" s="27" t="s">
        <v>28</v>
      </c>
      <c r="F51" s="21">
        <v>2000</v>
      </c>
      <c r="G51" s="21">
        <v>60</v>
      </c>
      <c r="H51" s="25">
        <v>2.5</v>
      </c>
      <c r="I51" s="21" t="s">
        <v>40</v>
      </c>
      <c r="J51" s="28">
        <v>44839</v>
      </c>
      <c r="K51" s="28" t="s">
        <v>153</v>
      </c>
      <c r="L51" s="28" t="s">
        <v>154</v>
      </c>
      <c r="M51" s="25">
        <v>187</v>
      </c>
      <c r="N51" s="28"/>
      <c r="O51" s="35"/>
      <c r="P51" s="21"/>
      <c r="Q51" s="21"/>
      <c r="R51" s="21">
        <v>4</v>
      </c>
      <c r="S51" s="21">
        <v>4</v>
      </c>
      <c r="T51" s="38">
        <f t="shared" si="5"/>
        <v>11687.5</v>
      </c>
      <c r="U51" s="47" t="e">
        <f>VLOOKUP(M51,#REF!,13,FALSE)</f>
        <v>#REF!</v>
      </c>
      <c r="V51" s="55"/>
      <c r="W51" s="49">
        <v>44927</v>
      </c>
      <c r="X51" s="49">
        <v>45016</v>
      </c>
      <c r="Y51" s="4">
        <f t="shared" si="6"/>
        <v>1.16875</v>
      </c>
      <c r="Z51" s="4">
        <f t="shared" si="7"/>
        <v>1.16875</v>
      </c>
      <c r="AA51" s="4">
        <f t="shared" si="8"/>
        <v>0</v>
      </c>
      <c r="AB51" s="4">
        <f t="shared" si="9"/>
        <v>11687.5</v>
      </c>
    </row>
    <row r="52" spans="1:28" s="4" customFormat="1" ht="30" customHeight="1">
      <c r="A52" s="20">
        <v>48</v>
      </c>
      <c r="B52" s="21" t="s">
        <v>25</v>
      </c>
      <c r="C52" s="21" t="s">
        <v>43</v>
      </c>
      <c r="D52" s="21" t="s">
        <v>156</v>
      </c>
      <c r="E52" s="27" t="s">
        <v>157</v>
      </c>
      <c r="F52" s="21">
        <v>5040</v>
      </c>
      <c r="G52" s="21">
        <v>72</v>
      </c>
      <c r="H52" s="25">
        <v>2.5</v>
      </c>
      <c r="I52" s="21" t="s">
        <v>40</v>
      </c>
      <c r="J52" s="28">
        <v>44923</v>
      </c>
      <c r="K52" s="28" t="s">
        <v>127</v>
      </c>
      <c r="L52" s="28" t="s">
        <v>158</v>
      </c>
      <c r="M52" s="25">
        <v>3086.975</v>
      </c>
      <c r="N52" s="28">
        <v>44825</v>
      </c>
      <c r="O52" s="21">
        <v>5057.045</v>
      </c>
      <c r="P52" s="30">
        <v>44923</v>
      </c>
      <c r="Q52" s="21">
        <v>1260.8746</v>
      </c>
      <c r="R52" s="21">
        <v>4</v>
      </c>
      <c r="S52" s="21">
        <v>4</v>
      </c>
      <c r="T52" s="38">
        <f t="shared" si="5"/>
        <v>192935.9375</v>
      </c>
      <c r="U52" s="47" t="e">
        <f>VLOOKUP(M52,#REF!,13,FALSE)</f>
        <v>#REF!</v>
      </c>
      <c r="V52" s="55"/>
      <c r="W52" s="49">
        <v>44927</v>
      </c>
      <c r="X52" s="49">
        <v>45016</v>
      </c>
      <c r="Y52" s="4">
        <f t="shared" si="6"/>
        <v>19.29359375</v>
      </c>
      <c r="Z52" s="4">
        <f t="shared" si="7"/>
        <v>19.29359375</v>
      </c>
      <c r="AA52" s="4">
        <f t="shared" si="8"/>
        <v>0</v>
      </c>
      <c r="AB52" s="4">
        <f t="shared" si="9"/>
        <v>192935.9375</v>
      </c>
    </row>
    <row r="53" spans="1:28" s="4" customFormat="1" ht="30" customHeight="1">
      <c r="A53" s="20">
        <v>49</v>
      </c>
      <c r="B53" s="21" t="s">
        <v>25</v>
      </c>
      <c r="C53" s="21" t="s">
        <v>43</v>
      </c>
      <c r="D53" s="21" t="s">
        <v>156</v>
      </c>
      <c r="E53" s="27" t="s">
        <v>157</v>
      </c>
      <c r="F53" s="21">
        <v>5040</v>
      </c>
      <c r="G53" s="21">
        <v>72</v>
      </c>
      <c r="H53" s="25">
        <v>2.5</v>
      </c>
      <c r="I53" s="21" t="s">
        <v>40</v>
      </c>
      <c r="J53" s="28">
        <v>44923</v>
      </c>
      <c r="K53" s="28" t="s">
        <v>127</v>
      </c>
      <c r="L53" s="28" t="s">
        <v>158</v>
      </c>
      <c r="M53" s="25">
        <v>1952.025</v>
      </c>
      <c r="N53" s="28"/>
      <c r="O53" s="21"/>
      <c r="P53" s="30"/>
      <c r="Q53" s="21"/>
      <c r="R53" s="21">
        <v>4</v>
      </c>
      <c r="S53" s="21">
        <v>4</v>
      </c>
      <c r="T53" s="38">
        <f t="shared" si="5"/>
        <v>122001.56250000001</v>
      </c>
      <c r="U53" s="47" t="e">
        <f>VLOOKUP(M53,#REF!,13,FALSE)</f>
        <v>#REF!</v>
      </c>
      <c r="V53" s="55"/>
      <c r="W53" s="49">
        <v>44927</v>
      </c>
      <c r="X53" s="49">
        <v>45016</v>
      </c>
      <c r="Y53" s="4">
        <f t="shared" si="6"/>
        <v>12.200156250000001</v>
      </c>
      <c r="Z53" s="4">
        <f t="shared" si="7"/>
        <v>12.200156250000001</v>
      </c>
      <c r="AA53" s="4">
        <f t="shared" si="8"/>
        <v>0</v>
      </c>
      <c r="AB53" s="4">
        <f t="shared" si="9"/>
        <v>122001.56250000001</v>
      </c>
    </row>
    <row r="54" spans="1:28" s="4" customFormat="1" ht="30" customHeight="1">
      <c r="A54" s="20">
        <v>50</v>
      </c>
      <c r="B54" s="21" t="s">
        <v>25</v>
      </c>
      <c r="C54" s="21" t="s">
        <v>26</v>
      </c>
      <c r="D54" s="21" t="s">
        <v>159</v>
      </c>
      <c r="E54" s="27" t="s">
        <v>160</v>
      </c>
      <c r="F54" s="21">
        <v>34000</v>
      </c>
      <c r="G54" s="21">
        <v>120</v>
      </c>
      <c r="H54" s="25">
        <v>2.5</v>
      </c>
      <c r="I54" s="21" t="s">
        <v>40</v>
      </c>
      <c r="J54" s="28">
        <v>44925</v>
      </c>
      <c r="K54" s="28" t="s">
        <v>161</v>
      </c>
      <c r="L54" s="28" t="s">
        <v>162</v>
      </c>
      <c r="M54" s="25">
        <v>264.59</v>
      </c>
      <c r="N54" s="28">
        <v>44890</v>
      </c>
      <c r="O54" s="21">
        <v>264.59</v>
      </c>
      <c r="P54" s="36" t="s">
        <v>163</v>
      </c>
      <c r="Q54" s="21" t="s">
        <v>163</v>
      </c>
      <c r="R54" s="21">
        <v>4</v>
      </c>
      <c r="S54" s="21">
        <v>4</v>
      </c>
      <c r="T54" s="38">
        <f t="shared" si="5"/>
        <v>16536.875</v>
      </c>
      <c r="U54" s="47" t="e">
        <f>VLOOKUP(M54,#REF!,13,FALSE)</f>
        <v>#REF!</v>
      </c>
      <c r="V54" s="55"/>
      <c r="W54" s="49">
        <v>44927</v>
      </c>
      <c r="X54" s="49">
        <v>45016</v>
      </c>
      <c r="Y54" s="4">
        <f t="shared" si="6"/>
        <v>1.6536875</v>
      </c>
      <c r="Z54" s="4">
        <f t="shared" si="7"/>
        <v>1.6536875</v>
      </c>
      <c r="AA54" s="4">
        <f t="shared" si="8"/>
        <v>0</v>
      </c>
      <c r="AB54" s="4">
        <f t="shared" si="9"/>
        <v>16536.875</v>
      </c>
    </row>
    <row r="55" spans="1:28" s="4" customFormat="1" ht="30" customHeight="1">
      <c r="A55" s="20">
        <v>51</v>
      </c>
      <c r="B55" s="21" t="s">
        <v>25</v>
      </c>
      <c r="C55" s="21" t="s">
        <v>26</v>
      </c>
      <c r="D55" s="21" t="s">
        <v>164</v>
      </c>
      <c r="E55" s="27" t="s">
        <v>165</v>
      </c>
      <c r="F55" s="21">
        <v>5000</v>
      </c>
      <c r="G55" s="21">
        <v>120</v>
      </c>
      <c r="H55" s="25">
        <v>2.5</v>
      </c>
      <c r="I55" s="21" t="s">
        <v>40</v>
      </c>
      <c r="J55" s="28">
        <v>44858</v>
      </c>
      <c r="K55" s="28" t="s">
        <v>123</v>
      </c>
      <c r="L55" s="28" t="s">
        <v>166</v>
      </c>
      <c r="M55" s="25">
        <v>10.6007</v>
      </c>
      <c r="N55" s="28">
        <v>44881</v>
      </c>
      <c r="O55" s="21">
        <v>10.60071</v>
      </c>
      <c r="P55" s="28">
        <v>44904</v>
      </c>
      <c r="Q55" s="21">
        <v>21.20142</v>
      </c>
      <c r="R55" s="21">
        <v>4</v>
      </c>
      <c r="S55" s="21">
        <v>4</v>
      </c>
      <c r="T55" s="38">
        <f t="shared" si="5"/>
        <v>662.54375</v>
      </c>
      <c r="U55" s="47" t="e">
        <f>VLOOKUP(M55,#REF!,13,FALSE)</f>
        <v>#REF!</v>
      </c>
      <c r="V55" s="55"/>
      <c r="W55" s="49">
        <v>44927</v>
      </c>
      <c r="X55" s="49">
        <v>45016</v>
      </c>
      <c r="Y55" s="4">
        <f t="shared" si="6"/>
        <v>0.066254375</v>
      </c>
      <c r="Z55" s="4">
        <f t="shared" si="7"/>
        <v>0.066254375</v>
      </c>
      <c r="AA55" s="4">
        <f t="shared" si="8"/>
        <v>0</v>
      </c>
      <c r="AB55" s="4">
        <f t="shared" si="9"/>
        <v>662.54375</v>
      </c>
    </row>
    <row r="56" spans="1:28" s="4" customFormat="1" ht="30" customHeight="1">
      <c r="A56" s="20">
        <v>52</v>
      </c>
      <c r="B56" s="21" t="s">
        <v>25</v>
      </c>
      <c r="C56" s="21" t="s">
        <v>43</v>
      </c>
      <c r="D56" s="21" t="s">
        <v>167</v>
      </c>
      <c r="E56" s="27" t="s">
        <v>168</v>
      </c>
      <c r="F56" s="21">
        <v>3390</v>
      </c>
      <c r="G56" s="21">
        <v>60</v>
      </c>
      <c r="H56" s="25">
        <v>2.5</v>
      </c>
      <c r="I56" s="21" t="s">
        <v>40</v>
      </c>
      <c r="J56" s="28">
        <v>44840</v>
      </c>
      <c r="K56" s="28" t="s">
        <v>127</v>
      </c>
      <c r="L56" s="28" t="s">
        <v>169</v>
      </c>
      <c r="M56" s="25">
        <v>809.52</v>
      </c>
      <c r="N56" s="28">
        <v>44830</v>
      </c>
      <c r="O56" s="21">
        <v>1011.9</v>
      </c>
      <c r="P56" s="28">
        <v>44925</v>
      </c>
      <c r="Q56" s="21">
        <v>202.38</v>
      </c>
      <c r="R56" s="21">
        <v>4</v>
      </c>
      <c r="S56" s="21">
        <v>4</v>
      </c>
      <c r="T56" s="38">
        <f t="shared" si="5"/>
        <v>50595</v>
      </c>
      <c r="U56" s="47" t="e">
        <f>VLOOKUP(M56,#REF!,13,FALSE)</f>
        <v>#REF!</v>
      </c>
      <c r="V56" s="55"/>
      <c r="W56" s="49">
        <v>44927</v>
      </c>
      <c r="X56" s="49">
        <v>45016</v>
      </c>
      <c r="Y56" s="4">
        <f t="shared" si="6"/>
        <v>5.0595</v>
      </c>
      <c r="Z56" s="4">
        <f t="shared" si="7"/>
        <v>5.0595</v>
      </c>
      <c r="AA56" s="4">
        <f t="shared" si="8"/>
        <v>0</v>
      </c>
      <c r="AB56" s="4">
        <f t="shared" si="9"/>
        <v>50595</v>
      </c>
    </row>
    <row r="57" spans="1:28" s="4" customFormat="1" ht="30" customHeight="1">
      <c r="A57" s="20">
        <v>53</v>
      </c>
      <c r="B57" s="21" t="s">
        <v>25</v>
      </c>
      <c r="C57" s="21" t="s">
        <v>43</v>
      </c>
      <c r="D57" s="21" t="s">
        <v>132</v>
      </c>
      <c r="E57" s="27" t="s">
        <v>133</v>
      </c>
      <c r="F57" s="21">
        <v>5400</v>
      </c>
      <c r="G57" s="21">
        <v>60</v>
      </c>
      <c r="H57" s="25">
        <v>2.5</v>
      </c>
      <c r="I57" s="21" t="s">
        <v>40</v>
      </c>
      <c r="J57" s="28">
        <v>44910</v>
      </c>
      <c r="K57" s="28" t="s">
        <v>127</v>
      </c>
      <c r="L57" s="28" t="s">
        <v>134</v>
      </c>
      <c r="M57" s="25">
        <v>1849.8</v>
      </c>
      <c r="N57" s="28">
        <v>44910</v>
      </c>
      <c r="O57" s="21">
        <v>6425.85</v>
      </c>
      <c r="P57" s="28">
        <v>44925</v>
      </c>
      <c r="Q57" s="21">
        <v>14.453</v>
      </c>
      <c r="R57" s="21">
        <v>4</v>
      </c>
      <c r="S57" s="21">
        <v>4</v>
      </c>
      <c r="T57" s="38">
        <f t="shared" si="5"/>
        <v>115612.50000000001</v>
      </c>
      <c r="U57" s="47" t="e">
        <f>VLOOKUP(M57,#REF!,13,FALSE)</f>
        <v>#REF!</v>
      </c>
      <c r="V57" s="55"/>
      <c r="W57" s="49">
        <v>44927</v>
      </c>
      <c r="X57" s="49">
        <v>45016</v>
      </c>
      <c r="Y57" s="4">
        <f t="shared" si="6"/>
        <v>11.561250000000001</v>
      </c>
      <c r="Z57" s="4">
        <f t="shared" si="7"/>
        <v>11.561250000000001</v>
      </c>
      <c r="AA57" s="4">
        <f t="shared" si="8"/>
        <v>0</v>
      </c>
      <c r="AB57" s="4">
        <f t="shared" si="9"/>
        <v>115612.50000000001</v>
      </c>
    </row>
    <row r="58" spans="1:28" s="4" customFormat="1" ht="30" customHeight="1">
      <c r="A58" s="20">
        <v>54</v>
      </c>
      <c r="B58" s="21" t="s">
        <v>25</v>
      </c>
      <c r="C58" s="21" t="s">
        <v>43</v>
      </c>
      <c r="D58" s="21" t="s">
        <v>170</v>
      </c>
      <c r="E58" s="27" t="s">
        <v>171</v>
      </c>
      <c r="F58" s="21">
        <v>1300</v>
      </c>
      <c r="G58" s="21">
        <v>60</v>
      </c>
      <c r="H58" s="25">
        <v>2.5</v>
      </c>
      <c r="I58" s="21" t="s">
        <v>40</v>
      </c>
      <c r="J58" s="28">
        <v>44848</v>
      </c>
      <c r="K58" s="28" t="s">
        <v>127</v>
      </c>
      <c r="L58" s="28" t="s">
        <v>169</v>
      </c>
      <c r="M58" s="25">
        <v>845.84</v>
      </c>
      <c r="N58" s="28">
        <v>44914</v>
      </c>
      <c r="O58" s="21">
        <v>1057.3</v>
      </c>
      <c r="P58" s="28">
        <v>44921</v>
      </c>
      <c r="Q58" s="21">
        <v>211.46</v>
      </c>
      <c r="R58" s="21">
        <v>4</v>
      </c>
      <c r="S58" s="21">
        <v>4</v>
      </c>
      <c r="T58" s="38">
        <f t="shared" si="5"/>
        <v>52865</v>
      </c>
      <c r="U58" s="47" t="e">
        <f>VLOOKUP(M58,#REF!,13,FALSE)</f>
        <v>#REF!</v>
      </c>
      <c r="V58" s="55"/>
      <c r="W58" s="49">
        <v>44927</v>
      </c>
      <c r="X58" s="49">
        <v>45016</v>
      </c>
      <c r="Y58" s="4">
        <f t="shared" si="6"/>
        <v>5.2865</v>
      </c>
      <c r="Z58" s="4">
        <f t="shared" si="7"/>
        <v>5.2865</v>
      </c>
      <c r="AA58" s="4">
        <f t="shared" si="8"/>
        <v>0</v>
      </c>
      <c r="AB58" s="4">
        <f t="shared" si="9"/>
        <v>52865</v>
      </c>
    </row>
    <row r="59" spans="1:28" s="4" customFormat="1" ht="30" customHeight="1">
      <c r="A59" s="20">
        <v>55</v>
      </c>
      <c r="B59" s="21" t="s">
        <v>25</v>
      </c>
      <c r="C59" s="21" t="s">
        <v>43</v>
      </c>
      <c r="D59" s="21" t="s">
        <v>172</v>
      </c>
      <c r="E59" s="27" t="s">
        <v>173</v>
      </c>
      <c r="F59" s="21">
        <v>420</v>
      </c>
      <c r="G59" s="21">
        <v>24</v>
      </c>
      <c r="H59" s="25">
        <v>2.5</v>
      </c>
      <c r="I59" s="21" t="s">
        <v>40</v>
      </c>
      <c r="J59" s="28">
        <v>44924</v>
      </c>
      <c r="K59" s="28" t="s">
        <v>127</v>
      </c>
      <c r="L59" s="28" t="s">
        <v>174</v>
      </c>
      <c r="M59" s="25">
        <v>420</v>
      </c>
      <c r="N59" s="28">
        <v>44921</v>
      </c>
      <c r="O59" s="21">
        <v>540.58</v>
      </c>
      <c r="P59" s="28">
        <v>44925</v>
      </c>
      <c r="Q59" s="21">
        <v>166.674</v>
      </c>
      <c r="R59" s="21">
        <v>4</v>
      </c>
      <c r="S59" s="21">
        <v>4</v>
      </c>
      <c r="T59" s="38">
        <f t="shared" si="5"/>
        <v>26250</v>
      </c>
      <c r="U59" s="47" t="e">
        <f>VLOOKUP(M59,#REF!,13,FALSE)</f>
        <v>#REF!</v>
      </c>
      <c r="V59" s="55"/>
      <c r="W59" s="49">
        <v>44927</v>
      </c>
      <c r="X59" s="49">
        <v>45016</v>
      </c>
      <c r="Y59" s="4">
        <f t="shared" si="6"/>
        <v>2.625</v>
      </c>
      <c r="Z59" s="4">
        <f t="shared" si="7"/>
        <v>2.625</v>
      </c>
      <c r="AA59" s="4">
        <f t="shared" si="8"/>
        <v>0</v>
      </c>
      <c r="AB59" s="4">
        <f t="shared" si="9"/>
        <v>26250</v>
      </c>
    </row>
    <row r="60" spans="1:28" s="4" customFormat="1" ht="30" customHeight="1">
      <c r="A60" s="20">
        <v>56</v>
      </c>
      <c r="B60" s="21" t="s">
        <v>25</v>
      </c>
      <c r="C60" s="21" t="s">
        <v>43</v>
      </c>
      <c r="D60" s="21" t="s">
        <v>175</v>
      </c>
      <c r="E60" s="27" t="s">
        <v>176</v>
      </c>
      <c r="F60" s="21">
        <v>2178.688</v>
      </c>
      <c r="G60" s="21">
        <v>120</v>
      </c>
      <c r="H60" s="25">
        <v>2.5</v>
      </c>
      <c r="I60" s="21" t="s">
        <v>40</v>
      </c>
      <c r="J60" s="28">
        <v>44902</v>
      </c>
      <c r="K60" s="28" t="s">
        <v>150</v>
      </c>
      <c r="L60" s="28" t="s">
        <v>177</v>
      </c>
      <c r="M60" s="25">
        <v>874.528</v>
      </c>
      <c r="N60" s="28">
        <v>44834</v>
      </c>
      <c r="O60" s="21">
        <v>2130</v>
      </c>
      <c r="P60" s="28">
        <v>44895</v>
      </c>
      <c r="Q60" s="21">
        <v>450</v>
      </c>
      <c r="R60" s="21">
        <v>4</v>
      </c>
      <c r="S60" s="21">
        <v>4</v>
      </c>
      <c r="T60" s="38">
        <f t="shared" si="5"/>
        <v>54658.00000000001</v>
      </c>
      <c r="U60" s="47" t="e">
        <f>VLOOKUP(M60,#REF!,13,FALSE)</f>
        <v>#REF!</v>
      </c>
      <c r="V60" s="55"/>
      <c r="W60" s="49">
        <v>44927</v>
      </c>
      <c r="X60" s="49">
        <v>45016</v>
      </c>
      <c r="Y60" s="4">
        <f t="shared" si="6"/>
        <v>5.465800000000001</v>
      </c>
      <c r="Z60" s="4">
        <f t="shared" si="7"/>
        <v>5.465800000000001</v>
      </c>
      <c r="AA60" s="4">
        <f t="shared" si="8"/>
        <v>0</v>
      </c>
      <c r="AB60" s="4">
        <f t="shared" si="9"/>
        <v>54658.00000000001</v>
      </c>
    </row>
    <row r="61" spans="1:28" s="4" customFormat="1" ht="30" customHeight="1">
      <c r="A61" s="20">
        <v>57</v>
      </c>
      <c r="B61" s="21" t="s">
        <v>25</v>
      </c>
      <c r="C61" s="21" t="s">
        <v>26</v>
      </c>
      <c r="D61" s="21" t="s">
        <v>178</v>
      </c>
      <c r="E61" s="27">
        <v>1.24407004561752E+17</v>
      </c>
      <c r="F61" s="21">
        <v>120000</v>
      </c>
      <c r="G61" s="21">
        <v>243</v>
      </c>
      <c r="H61" s="25">
        <v>2.5</v>
      </c>
      <c r="I61" s="21" t="s">
        <v>40</v>
      </c>
      <c r="J61" s="28">
        <v>44910</v>
      </c>
      <c r="K61" s="28" t="s">
        <v>153</v>
      </c>
      <c r="L61" s="28" t="s">
        <v>179</v>
      </c>
      <c r="M61" s="25">
        <v>2105.9309</v>
      </c>
      <c r="N61" s="28" t="s">
        <v>180</v>
      </c>
      <c r="O61" s="21">
        <v>4061.1159</v>
      </c>
      <c r="P61" s="36"/>
      <c r="Q61" s="21">
        <v>527.225</v>
      </c>
      <c r="R61" s="21">
        <v>4</v>
      </c>
      <c r="S61" s="21">
        <v>4</v>
      </c>
      <c r="T61" s="38">
        <f t="shared" si="5"/>
        <v>131620.68125</v>
      </c>
      <c r="U61" s="47" t="e">
        <f>VLOOKUP(M61,#REF!,13,FALSE)</f>
        <v>#REF!</v>
      </c>
      <c r="V61" s="55"/>
      <c r="W61" s="49">
        <v>44927</v>
      </c>
      <c r="X61" s="49">
        <v>45016</v>
      </c>
      <c r="Y61" s="4">
        <f t="shared" si="6"/>
        <v>13.162068125</v>
      </c>
      <c r="Z61" s="4">
        <f t="shared" si="7"/>
        <v>13.162068125</v>
      </c>
      <c r="AA61" s="4">
        <f t="shared" si="8"/>
        <v>0</v>
      </c>
      <c r="AB61" s="4">
        <f t="shared" si="9"/>
        <v>131620.68125</v>
      </c>
    </row>
    <row r="62" spans="1:28" s="4" customFormat="1" ht="30" customHeight="1">
      <c r="A62" s="20">
        <v>58</v>
      </c>
      <c r="B62" s="21" t="s">
        <v>25</v>
      </c>
      <c r="C62" s="21" t="s">
        <v>43</v>
      </c>
      <c r="D62" s="21" t="s">
        <v>181</v>
      </c>
      <c r="E62" s="27">
        <v>1.24406064560886E+17</v>
      </c>
      <c r="F62" s="21">
        <v>1787</v>
      </c>
      <c r="G62" s="21">
        <v>60</v>
      </c>
      <c r="H62" s="25">
        <v>2.5</v>
      </c>
      <c r="I62" s="21" t="s">
        <v>40</v>
      </c>
      <c r="J62" s="28">
        <v>44895</v>
      </c>
      <c r="K62" s="28" t="s">
        <v>127</v>
      </c>
      <c r="L62" s="28" t="s">
        <v>182</v>
      </c>
      <c r="M62" s="25">
        <v>147.944</v>
      </c>
      <c r="N62" s="28">
        <v>44832</v>
      </c>
      <c r="O62" s="21">
        <v>184.93</v>
      </c>
      <c r="P62" s="28">
        <v>44890</v>
      </c>
      <c r="Q62" s="21">
        <v>36.986</v>
      </c>
      <c r="R62" s="21">
        <v>4</v>
      </c>
      <c r="S62" s="21">
        <v>4</v>
      </c>
      <c r="T62" s="38">
        <f t="shared" si="5"/>
        <v>9246.5</v>
      </c>
      <c r="U62" s="47" t="e">
        <f>VLOOKUP(M62,#REF!,13,FALSE)</f>
        <v>#REF!</v>
      </c>
      <c r="V62" s="55"/>
      <c r="W62" s="49">
        <v>44927</v>
      </c>
      <c r="X62" s="49">
        <v>45016</v>
      </c>
      <c r="Y62" s="4">
        <f t="shared" si="6"/>
        <v>0.92465</v>
      </c>
      <c r="Z62" s="4">
        <f t="shared" si="7"/>
        <v>0.92465</v>
      </c>
      <c r="AA62" s="4">
        <f t="shared" si="8"/>
        <v>0</v>
      </c>
      <c r="AB62" s="4">
        <f t="shared" si="9"/>
        <v>9246.5</v>
      </c>
    </row>
    <row r="63" spans="1:28" s="8" customFormat="1" ht="30" customHeight="1">
      <c r="A63" s="20">
        <v>59</v>
      </c>
      <c r="B63" s="21" t="s">
        <v>25</v>
      </c>
      <c r="C63" s="21" t="s">
        <v>31</v>
      </c>
      <c r="D63" s="21" t="s">
        <v>183</v>
      </c>
      <c r="E63" s="27" t="s">
        <v>184</v>
      </c>
      <c r="F63" s="21">
        <v>1560</v>
      </c>
      <c r="G63" s="21">
        <v>36</v>
      </c>
      <c r="H63" s="25">
        <v>3.2</v>
      </c>
      <c r="I63" s="21" t="s">
        <v>40</v>
      </c>
      <c r="J63" s="28">
        <v>44879</v>
      </c>
      <c r="K63" s="28" t="s">
        <v>105</v>
      </c>
      <c r="L63" s="28" t="s">
        <v>185</v>
      </c>
      <c r="M63" s="25">
        <v>1560</v>
      </c>
      <c r="N63" s="28">
        <v>44834</v>
      </c>
      <c r="O63" s="21">
        <v>2130</v>
      </c>
      <c r="P63" s="28">
        <v>44895</v>
      </c>
      <c r="Q63" s="21">
        <v>450</v>
      </c>
      <c r="R63" s="21">
        <v>4</v>
      </c>
      <c r="S63" s="21">
        <v>4</v>
      </c>
      <c r="T63" s="38">
        <f t="shared" si="5"/>
        <v>97500</v>
      </c>
      <c r="U63" s="56" t="e">
        <f>VLOOKUP(M63,#REF!,13,FALSE)</f>
        <v>#REF!</v>
      </c>
      <c r="V63" s="55"/>
      <c r="W63" s="57">
        <v>44927</v>
      </c>
      <c r="X63" s="57">
        <v>45016</v>
      </c>
      <c r="Y63" s="8">
        <f t="shared" si="6"/>
        <v>9.75</v>
      </c>
      <c r="Z63" s="8">
        <f t="shared" si="7"/>
        <v>9.75</v>
      </c>
      <c r="AA63" s="8">
        <f t="shared" si="8"/>
        <v>0</v>
      </c>
      <c r="AB63" s="8">
        <f t="shared" si="9"/>
        <v>97500</v>
      </c>
    </row>
    <row r="64" spans="1:28" s="4" customFormat="1" ht="30" customHeight="1">
      <c r="A64" s="20">
        <v>60</v>
      </c>
      <c r="B64" s="21" t="s">
        <v>25</v>
      </c>
      <c r="C64" s="21" t="s">
        <v>43</v>
      </c>
      <c r="D64" s="21" t="s">
        <v>186</v>
      </c>
      <c r="E64" s="27">
        <v>1.24406054560805E+17</v>
      </c>
      <c r="F64" s="21">
        <v>4000</v>
      </c>
      <c r="G64" s="21">
        <v>60</v>
      </c>
      <c r="H64" s="25">
        <v>2.5</v>
      </c>
      <c r="I64" s="21" t="s">
        <v>40</v>
      </c>
      <c r="J64" s="28">
        <v>44840</v>
      </c>
      <c r="K64" s="28" t="s">
        <v>187</v>
      </c>
      <c r="L64" s="28" t="s">
        <v>122</v>
      </c>
      <c r="M64" s="25">
        <v>759.84</v>
      </c>
      <c r="N64" s="28">
        <v>44880</v>
      </c>
      <c r="O64" s="21">
        <v>949.8</v>
      </c>
      <c r="P64" s="28">
        <v>44921</v>
      </c>
      <c r="Q64" s="21">
        <v>759.84</v>
      </c>
      <c r="R64" s="21">
        <v>4</v>
      </c>
      <c r="S64" s="21">
        <v>4</v>
      </c>
      <c r="T64" s="38">
        <f t="shared" si="5"/>
        <v>47490.00000000001</v>
      </c>
      <c r="U64" s="47" t="e">
        <f>VLOOKUP(M64,#REF!,13,FALSE)</f>
        <v>#REF!</v>
      </c>
      <c r="V64" s="48"/>
      <c r="W64" s="49">
        <v>44927</v>
      </c>
      <c r="X64" s="49">
        <v>45016</v>
      </c>
      <c r="Y64" s="4">
        <f t="shared" si="6"/>
        <v>4.7490000000000006</v>
      </c>
      <c r="Z64" s="4">
        <f t="shared" si="7"/>
        <v>4.7490000000000006</v>
      </c>
      <c r="AA64" s="4">
        <f t="shared" si="8"/>
        <v>0</v>
      </c>
      <c r="AB64" s="4">
        <f t="shared" si="9"/>
        <v>47490.00000000001</v>
      </c>
    </row>
    <row r="65" spans="1:22" s="9" customFormat="1" ht="30" customHeight="1">
      <c r="A65" s="20">
        <v>61</v>
      </c>
      <c r="B65" s="21" t="s">
        <v>77</v>
      </c>
      <c r="C65" s="21" t="s">
        <v>43</v>
      </c>
      <c r="D65" s="21" t="s">
        <v>188</v>
      </c>
      <c r="E65" s="21" t="s">
        <v>189</v>
      </c>
      <c r="F65" s="21" t="s">
        <v>190</v>
      </c>
      <c r="G65" s="25">
        <v>60</v>
      </c>
      <c r="H65" s="26" t="s">
        <v>102</v>
      </c>
      <c r="I65" s="21" t="s">
        <v>40</v>
      </c>
      <c r="J65" s="32">
        <v>44923</v>
      </c>
      <c r="K65" s="25" t="s">
        <v>127</v>
      </c>
      <c r="L65" s="25" t="s">
        <v>191</v>
      </c>
      <c r="M65" s="25">
        <v>114.5565</v>
      </c>
      <c r="N65" s="30">
        <v>44917</v>
      </c>
      <c r="O65" s="25">
        <v>1035.2439</v>
      </c>
      <c r="P65" s="28">
        <v>44925</v>
      </c>
      <c r="Q65" s="25">
        <v>261.2492</v>
      </c>
      <c r="R65" s="21">
        <v>4</v>
      </c>
      <c r="S65" s="21">
        <v>4</v>
      </c>
      <c r="T65" s="61">
        <v>7159.78125</v>
      </c>
      <c r="U65" s="48"/>
      <c r="V65" s="48"/>
    </row>
    <row r="66" spans="1:22" s="9" customFormat="1" ht="30" customHeight="1">
      <c r="A66" s="20">
        <v>62</v>
      </c>
      <c r="B66" s="21" t="s">
        <v>77</v>
      </c>
      <c r="C66" s="21" t="s">
        <v>43</v>
      </c>
      <c r="D66" s="21" t="s">
        <v>192</v>
      </c>
      <c r="E66" s="21" t="s">
        <v>193</v>
      </c>
      <c r="F66" s="21" t="s">
        <v>194</v>
      </c>
      <c r="G66" s="25">
        <v>24</v>
      </c>
      <c r="H66" s="26" t="s">
        <v>195</v>
      </c>
      <c r="I66" s="21" t="s">
        <v>40</v>
      </c>
      <c r="J66" s="32">
        <v>44914</v>
      </c>
      <c r="K66" s="30">
        <v>44917</v>
      </c>
      <c r="L66" s="30">
        <v>45648</v>
      </c>
      <c r="M66" s="25">
        <v>102.92</v>
      </c>
      <c r="N66" s="30">
        <v>44882</v>
      </c>
      <c r="O66" s="25">
        <v>141.1599</v>
      </c>
      <c r="P66" s="28">
        <v>44915</v>
      </c>
      <c r="Q66" s="25">
        <v>28.2399</v>
      </c>
      <c r="R66" s="21">
        <v>4</v>
      </c>
      <c r="S66" s="21">
        <v>4</v>
      </c>
      <c r="T66" s="62">
        <v>6432.500000000001</v>
      </c>
      <c r="U66" s="48" t="s">
        <v>196</v>
      </c>
      <c r="V66" s="48" t="s">
        <v>196</v>
      </c>
    </row>
    <row r="67" spans="1:22" s="9" customFormat="1" ht="30" customHeight="1">
      <c r="A67" s="20">
        <v>63</v>
      </c>
      <c r="B67" s="21" t="s">
        <v>77</v>
      </c>
      <c r="C67" s="21" t="s">
        <v>26</v>
      </c>
      <c r="D67" s="21" t="s">
        <v>197</v>
      </c>
      <c r="E67" s="21" t="s">
        <v>198</v>
      </c>
      <c r="F67" s="21" t="s">
        <v>199</v>
      </c>
      <c r="G67" s="25">
        <v>120</v>
      </c>
      <c r="H67" s="26" t="s">
        <v>102</v>
      </c>
      <c r="I67" s="21" t="s">
        <v>40</v>
      </c>
      <c r="J67" s="32">
        <v>44922</v>
      </c>
      <c r="K67" s="25" t="s">
        <v>153</v>
      </c>
      <c r="L67" s="25" t="s">
        <v>162</v>
      </c>
      <c r="M67" s="25">
        <v>414.3629</v>
      </c>
      <c r="N67" s="30" t="s">
        <v>200</v>
      </c>
      <c r="O67" s="25">
        <v>414.3629</v>
      </c>
      <c r="P67" s="28">
        <v>44924</v>
      </c>
      <c r="Q67" s="25">
        <v>414.3629</v>
      </c>
      <c r="R67" s="21">
        <v>4</v>
      </c>
      <c r="S67" s="21">
        <v>4</v>
      </c>
      <c r="T67" s="61">
        <v>25897.681250000005</v>
      </c>
      <c r="U67" s="48"/>
      <c r="V67" s="48"/>
    </row>
    <row r="68" spans="1:22" s="9" customFormat="1" ht="30" customHeight="1">
      <c r="A68" s="20">
        <v>64</v>
      </c>
      <c r="B68" s="21" t="s">
        <v>77</v>
      </c>
      <c r="C68" s="21" t="s">
        <v>26</v>
      </c>
      <c r="D68" s="21" t="s">
        <v>78</v>
      </c>
      <c r="E68" s="21" t="s">
        <v>79</v>
      </c>
      <c r="F68" s="21" t="s">
        <v>201</v>
      </c>
      <c r="G68" s="25">
        <v>180</v>
      </c>
      <c r="H68" s="26" t="s">
        <v>102</v>
      </c>
      <c r="I68" s="21" t="s">
        <v>40</v>
      </c>
      <c r="J68" s="32">
        <v>44882</v>
      </c>
      <c r="K68" s="25" t="s">
        <v>127</v>
      </c>
      <c r="L68" s="30">
        <v>50362</v>
      </c>
      <c r="M68" s="25">
        <v>1599.8025</v>
      </c>
      <c r="N68" s="30" t="s">
        <v>202</v>
      </c>
      <c r="O68" s="25">
        <v>1699.56</v>
      </c>
      <c r="P68" s="28">
        <v>44925</v>
      </c>
      <c r="Q68" s="25">
        <v>1599.8025</v>
      </c>
      <c r="R68" s="21">
        <v>4</v>
      </c>
      <c r="S68" s="21">
        <v>4</v>
      </c>
      <c r="T68" s="61">
        <v>99987.65625000001</v>
      </c>
      <c r="U68" s="48"/>
      <c r="V68" s="48"/>
    </row>
    <row r="69" spans="1:22" s="9" customFormat="1" ht="30" customHeight="1">
      <c r="A69" s="20">
        <v>65</v>
      </c>
      <c r="B69" s="21" t="s">
        <v>77</v>
      </c>
      <c r="C69" s="21" t="s">
        <v>43</v>
      </c>
      <c r="D69" s="21" t="s">
        <v>203</v>
      </c>
      <c r="E69" s="21" t="s">
        <v>204</v>
      </c>
      <c r="F69" s="21" t="s">
        <v>205</v>
      </c>
      <c r="G69" s="25">
        <v>24</v>
      </c>
      <c r="H69" s="26" t="s">
        <v>102</v>
      </c>
      <c r="I69" s="21" t="s">
        <v>40</v>
      </c>
      <c r="J69" s="32">
        <v>44900</v>
      </c>
      <c r="K69" s="25" t="s">
        <v>206</v>
      </c>
      <c r="L69" s="25" t="s">
        <v>207</v>
      </c>
      <c r="M69" s="25">
        <v>490</v>
      </c>
      <c r="N69" s="30" t="s">
        <v>208</v>
      </c>
      <c r="O69" s="23">
        <v>643.63</v>
      </c>
      <c r="P69" s="28">
        <v>44910</v>
      </c>
      <c r="Q69" s="23">
        <v>643.63</v>
      </c>
      <c r="R69" s="21">
        <v>4</v>
      </c>
      <c r="S69" s="21">
        <v>4</v>
      </c>
      <c r="T69" s="61">
        <v>30625</v>
      </c>
      <c r="U69" s="48"/>
      <c r="V69" s="48"/>
    </row>
    <row r="70" spans="1:22" s="9" customFormat="1" ht="30" customHeight="1">
      <c r="A70" s="20">
        <v>66</v>
      </c>
      <c r="B70" s="21" t="s">
        <v>77</v>
      </c>
      <c r="C70" s="21" t="s">
        <v>26</v>
      </c>
      <c r="D70" s="21" t="s">
        <v>209</v>
      </c>
      <c r="E70" s="21" t="s">
        <v>210</v>
      </c>
      <c r="F70" s="21" t="s">
        <v>211</v>
      </c>
      <c r="G70" s="25">
        <v>180</v>
      </c>
      <c r="H70" s="26" t="s">
        <v>102</v>
      </c>
      <c r="I70" s="21" t="s">
        <v>40</v>
      </c>
      <c r="J70" s="32">
        <v>44890</v>
      </c>
      <c r="K70" s="25" t="s">
        <v>147</v>
      </c>
      <c r="L70" s="25" t="s">
        <v>212</v>
      </c>
      <c r="M70" s="25">
        <v>415.5643</v>
      </c>
      <c r="N70" s="30" t="s">
        <v>213</v>
      </c>
      <c r="O70" s="25" t="s">
        <v>214</v>
      </c>
      <c r="P70" s="28" t="s">
        <v>215</v>
      </c>
      <c r="Q70" s="25">
        <v>192.586107</v>
      </c>
      <c r="R70" s="21">
        <v>4</v>
      </c>
      <c r="S70" s="21">
        <v>4</v>
      </c>
      <c r="T70" s="61">
        <v>25972.768750000003</v>
      </c>
      <c r="U70" s="48"/>
      <c r="V70" s="48"/>
    </row>
    <row r="71" spans="1:22" s="9" customFormat="1" ht="30" customHeight="1">
      <c r="A71" s="20">
        <v>67</v>
      </c>
      <c r="B71" s="21" t="s">
        <v>77</v>
      </c>
      <c r="C71" s="21" t="s">
        <v>26</v>
      </c>
      <c r="D71" s="21" t="s">
        <v>209</v>
      </c>
      <c r="E71" s="21" t="s">
        <v>210</v>
      </c>
      <c r="F71" s="21" t="s">
        <v>211</v>
      </c>
      <c r="G71" s="25">
        <v>180</v>
      </c>
      <c r="H71" s="26" t="s">
        <v>102</v>
      </c>
      <c r="I71" s="21" t="s">
        <v>40</v>
      </c>
      <c r="J71" s="32">
        <v>44890</v>
      </c>
      <c r="K71" s="25" t="s">
        <v>150</v>
      </c>
      <c r="L71" s="25" t="s">
        <v>212</v>
      </c>
      <c r="M71" s="25">
        <v>59322.42508</v>
      </c>
      <c r="N71" s="30" t="s">
        <v>216</v>
      </c>
      <c r="O71" s="25" t="s">
        <v>217</v>
      </c>
      <c r="P71" s="28" t="s">
        <v>218</v>
      </c>
      <c r="Q71" s="25">
        <v>13852.2916</v>
      </c>
      <c r="R71" s="21">
        <v>4</v>
      </c>
      <c r="S71" s="21">
        <v>4</v>
      </c>
      <c r="T71" s="61">
        <v>3707651.5675000004</v>
      </c>
      <c r="U71" s="48"/>
      <c r="V71" s="48"/>
    </row>
    <row r="72" spans="1:22" s="9" customFormat="1" ht="30" customHeight="1">
      <c r="A72" s="20">
        <v>68</v>
      </c>
      <c r="B72" s="21" t="s">
        <v>77</v>
      </c>
      <c r="C72" s="21" t="s">
        <v>26</v>
      </c>
      <c r="D72" s="21" t="s">
        <v>209</v>
      </c>
      <c r="E72" s="21" t="s">
        <v>210</v>
      </c>
      <c r="F72" s="21" t="s">
        <v>211</v>
      </c>
      <c r="G72" s="25">
        <v>180</v>
      </c>
      <c r="H72" s="26">
        <v>2.5</v>
      </c>
      <c r="I72" s="21" t="s">
        <v>83</v>
      </c>
      <c r="J72" s="32" t="s">
        <v>219</v>
      </c>
      <c r="K72" s="25" t="s">
        <v>220</v>
      </c>
      <c r="L72" s="25" t="s">
        <v>212</v>
      </c>
      <c r="M72" s="25">
        <v>132179.339029</v>
      </c>
      <c r="N72" s="30" t="s">
        <v>221</v>
      </c>
      <c r="O72" s="97" t="s">
        <v>222</v>
      </c>
      <c r="P72" s="28" t="s">
        <v>220</v>
      </c>
      <c r="Q72" s="25">
        <v>38370.206158600005</v>
      </c>
      <c r="R72" s="21">
        <v>4</v>
      </c>
      <c r="S72" s="21">
        <v>4</v>
      </c>
      <c r="T72" s="61">
        <v>8261208.689</v>
      </c>
      <c r="U72" s="48"/>
      <c r="V72" s="48"/>
    </row>
    <row r="73" spans="1:22" s="9" customFormat="1" ht="30" customHeight="1">
      <c r="A73" s="20">
        <v>69</v>
      </c>
      <c r="B73" s="21" t="s">
        <v>77</v>
      </c>
      <c r="C73" s="21" t="s">
        <v>26</v>
      </c>
      <c r="D73" s="21" t="s">
        <v>223</v>
      </c>
      <c r="E73" s="21" t="s">
        <v>224</v>
      </c>
      <c r="F73" s="21" t="s">
        <v>225</v>
      </c>
      <c r="G73" s="25">
        <v>180</v>
      </c>
      <c r="H73" s="26" t="s">
        <v>102</v>
      </c>
      <c r="I73" s="21" t="s">
        <v>40</v>
      </c>
      <c r="J73" s="28">
        <v>44909</v>
      </c>
      <c r="K73" s="30">
        <v>44925</v>
      </c>
      <c r="L73" s="25" t="s">
        <v>226</v>
      </c>
      <c r="M73" s="25">
        <v>177.4485</v>
      </c>
      <c r="N73" s="30" t="s">
        <v>227</v>
      </c>
      <c r="O73" s="58">
        <v>911.29127</v>
      </c>
      <c r="P73" s="28">
        <v>44918</v>
      </c>
      <c r="Q73" s="58">
        <v>200.38354</v>
      </c>
      <c r="R73" s="21">
        <v>4</v>
      </c>
      <c r="S73" s="21">
        <v>4</v>
      </c>
      <c r="T73" s="61">
        <v>11090.53125</v>
      </c>
      <c r="U73" s="55"/>
      <c r="V73" s="48"/>
    </row>
    <row r="74" spans="1:22" s="9" customFormat="1" ht="30" customHeight="1">
      <c r="A74" s="20">
        <v>70</v>
      </c>
      <c r="B74" s="21" t="s">
        <v>77</v>
      </c>
      <c r="C74" s="21" t="s">
        <v>43</v>
      </c>
      <c r="D74" s="21" t="s">
        <v>228</v>
      </c>
      <c r="E74" s="21" t="s">
        <v>229</v>
      </c>
      <c r="F74" s="21" t="s">
        <v>230</v>
      </c>
      <c r="G74" s="25">
        <v>24</v>
      </c>
      <c r="H74" s="26" t="s">
        <v>102</v>
      </c>
      <c r="I74" s="21" t="s">
        <v>40</v>
      </c>
      <c r="J74" s="32">
        <v>44911</v>
      </c>
      <c r="K74" s="25" t="s">
        <v>150</v>
      </c>
      <c r="L74" s="30">
        <v>45653</v>
      </c>
      <c r="M74" s="25">
        <v>231</v>
      </c>
      <c r="N74" s="30" t="s">
        <v>231</v>
      </c>
      <c r="O74" s="25">
        <v>596.15</v>
      </c>
      <c r="P74" s="28">
        <v>44917</v>
      </c>
      <c r="Q74" s="25">
        <v>64.5</v>
      </c>
      <c r="R74" s="21">
        <v>4</v>
      </c>
      <c r="S74" s="21">
        <v>4</v>
      </c>
      <c r="T74" s="61">
        <v>14437.5</v>
      </c>
      <c r="U74" s="48"/>
      <c r="V74" s="48"/>
    </row>
    <row r="75" spans="1:22" s="9" customFormat="1" ht="30" customHeight="1">
      <c r="A75" s="20">
        <v>71</v>
      </c>
      <c r="B75" s="21" t="s">
        <v>77</v>
      </c>
      <c r="C75" s="21" t="s">
        <v>26</v>
      </c>
      <c r="D75" s="21" t="s">
        <v>232</v>
      </c>
      <c r="E75" s="21" t="s">
        <v>233</v>
      </c>
      <c r="F75" s="21" t="s">
        <v>234</v>
      </c>
      <c r="G75" s="25">
        <v>240</v>
      </c>
      <c r="H75" s="26" t="s">
        <v>102</v>
      </c>
      <c r="I75" s="21" t="s">
        <v>40</v>
      </c>
      <c r="J75" s="32">
        <v>44916</v>
      </c>
      <c r="K75" s="25" t="s">
        <v>153</v>
      </c>
      <c r="L75" s="30">
        <v>52228</v>
      </c>
      <c r="M75" s="25">
        <v>6.6558</v>
      </c>
      <c r="N75" s="30">
        <v>44921</v>
      </c>
      <c r="O75" s="25">
        <v>8.4558</v>
      </c>
      <c r="P75" s="28">
        <v>44923</v>
      </c>
      <c r="Q75" s="25">
        <v>1.8</v>
      </c>
      <c r="R75" s="21">
        <v>4</v>
      </c>
      <c r="S75" s="21">
        <v>4</v>
      </c>
      <c r="T75" s="61">
        <v>415.9875</v>
      </c>
      <c r="U75" s="48"/>
      <c r="V75" s="48"/>
    </row>
    <row r="76" spans="1:22" s="9" customFormat="1" ht="30" customHeight="1">
      <c r="A76" s="20">
        <v>72</v>
      </c>
      <c r="B76" s="21" t="s">
        <v>77</v>
      </c>
      <c r="C76" s="21" t="s">
        <v>43</v>
      </c>
      <c r="D76" s="21" t="s">
        <v>235</v>
      </c>
      <c r="E76" s="21" t="s">
        <v>236</v>
      </c>
      <c r="F76" s="21" t="s">
        <v>237</v>
      </c>
      <c r="G76" s="25">
        <v>60</v>
      </c>
      <c r="H76" s="26" t="s">
        <v>238</v>
      </c>
      <c r="I76" s="21" t="s">
        <v>40</v>
      </c>
      <c r="J76" s="32">
        <v>44844</v>
      </c>
      <c r="K76" s="25" t="s">
        <v>153</v>
      </c>
      <c r="L76" s="25" t="s">
        <v>239</v>
      </c>
      <c r="M76" s="25">
        <v>291.16</v>
      </c>
      <c r="N76" s="30" t="s">
        <v>240</v>
      </c>
      <c r="O76" s="25">
        <v>3253.41</v>
      </c>
      <c r="P76" s="28">
        <v>44881</v>
      </c>
      <c r="Q76" s="25">
        <v>2064.437</v>
      </c>
      <c r="R76" s="21">
        <v>4</v>
      </c>
      <c r="S76" s="21">
        <v>4</v>
      </c>
      <c r="T76" s="61">
        <v>18197.63</v>
      </c>
      <c r="U76" s="48"/>
      <c r="V76" s="48"/>
    </row>
    <row r="77" spans="1:22" s="9" customFormat="1" ht="30" customHeight="1">
      <c r="A77" s="20">
        <v>73</v>
      </c>
      <c r="B77" s="21" t="s">
        <v>77</v>
      </c>
      <c r="C77" s="21" t="s">
        <v>43</v>
      </c>
      <c r="D77" s="21" t="s">
        <v>241</v>
      </c>
      <c r="E77" s="21" t="s">
        <v>242</v>
      </c>
      <c r="F77" s="21" t="s">
        <v>243</v>
      </c>
      <c r="G77" s="25">
        <v>96</v>
      </c>
      <c r="H77" s="26" t="s">
        <v>102</v>
      </c>
      <c r="I77" s="21" t="s">
        <v>40</v>
      </c>
      <c r="J77" s="28">
        <v>44896</v>
      </c>
      <c r="K77" s="25" t="s">
        <v>244</v>
      </c>
      <c r="L77" s="30">
        <v>47828</v>
      </c>
      <c r="M77" s="25">
        <v>91.0268</v>
      </c>
      <c r="N77" s="30">
        <v>44882</v>
      </c>
      <c r="O77" s="25">
        <v>599.604</v>
      </c>
      <c r="P77" s="28">
        <v>44902</v>
      </c>
      <c r="Q77" s="25">
        <v>38.8544</v>
      </c>
      <c r="R77" s="21">
        <v>4</v>
      </c>
      <c r="S77" s="21">
        <v>4</v>
      </c>
      <c r="T77" s="61">
        <v>5689.174999999999</v>
      </c>
      <c r="U77" s="48"/>
      <c r="V77" s="48"/>
    </row>
    <row r="78" spans="1:22" s="9" customFormat="1" ht="30" customHeight="1">
      <c r="A78" s="20">
        <v>74</v>
      </c>
      <c r="B78" s="21" t="s">
        <v>77</v>
      </c>
      <c r="C78" s="21" t="s">
        <v>43</v>
      </c>
      <c r="D78" s="21" t="s">
        <v>245</v>
      </c>
      <c r="E78" s="21" t="s">
        <v>246</v>
      </c>
      <c r="F78" s="21" t="s">
        <v>247</v>
      </c>
      <c r="G78" s="25">
        <v>24</v>
      </c>
      <c r="H78" s="26" t="s">
        <v>102</v>
      </c>
      <c r="I78" s="21" t="s">
        <v>40</v>
      </c>
      <c r="J78" s="32">
        <v>44923</v>
      </c>
      <c r="K78" s="25" t="s">
        <v>161</v>
      </c>
      <c r="L78" s="25" t="s">
        <v>248</v>
      </c>
      <c r="M78" s="25">
        <v>950</v>
      </c>
      <c r="N78" s="30" t="s">
        <v>249</v>
      </c>
      <c r="O78" s="59">
        <v>4244.8</v>
      </c>
      <c r="P78" s="30" t="s">
        <v>250</v>
      </c>
      <c r="Q78" s="25">
        <v>1188.84</v>
      </c>
      <c r="R78" s="21">
        <v>4</v>
      </c>
      <c r="S78" s="21">
        <v>4</v>
      </c>
      <c r="T78" s="61">
        <v>59375</v>
      </c>
      <c r="U78" s="48"/>
      <c r="V78" s="48"/>
    </row>
    <row r="79" spans="1:22" s="9" customFormat="1" ht="30" customHeight="1">
      <c r="A79" s="20">
        <v>75</v>
      </c>
      <c r="B79" s="21" t="s">
        <v>77</v>
      </c>
      <c r="C79" s="21" t="s">
        <v>43</v>
      </c>
      <c r="D79" s="21" t="s">
        <v>251</v>
      </c>
      <c r="E79" s="21" t="s">
        <v>252</v>
      </c>
      <c r="F79" s="21" t="s">
        <v>253</v>
      </c>
      <c r="G79" s="25">
        <v>180</v>
      </c>
      <c r="H79" s="26" t="s">
        <v>102</v>
      </c>
      <c r="I79" s="21" t="s">
        <v>40</v>
      </c>
      <c r="J79" s="32">
        <v>44924</v>
      </c>
      <c r="K79" s="25" t="s">
        <v>127</v>
      </c>
      <c r="L79" s="30">
        <v>50403</v>
      </c>
      <c r="M79" s="25">
        <v>3140.9108</v>
      </c>
      <c r="N79" s="30" t="s">
        <v>254</v>
      </c>
      <c r="O79" s="58">
        <v>7852.3</v>
      </c>
      <c r="P79" s="30">
        <v>44924</v>
      </c>
      <c r="Q79" s="25">
        <v>3926.15</v>
      </c>
      <c r="R79" s="21">
        <v>4</v>
      </c>
      <c r="S79" s="21">
        <v>4</v>
      </c>
      <c r="T79" s="61">
        <v>196306.92500000002</v>
      </c>
      <c r="U79" s="48"/>
      <c r="V79" s="48"/>
    </row>
    <row r="80" spans="1:22" s="9" customFormat="1" ht="30" customHeight="1">
      <c r="A80" s="20">
        <v>76</v>
      </c>
      <c r="B80" s="21" t="s">
        <v>77</v>
      </c>
      <c r="C80" s="21" t="s">
        <v>43</v>
      </c>
      <c r="D80" s="21" t="s">
        <v>255</v>
      </c>
      <c r="E80" s="21" t="s">
        <v>256</v>
      </c>
      <c r="F80" s="21" t="s">
        <v>257</v>
      </c>
      <c r="G80" s="25">
        <v>120</v>
      </c>
      <c r="H80" s="26" t="s">
        <v>102</v>
      </c>
      <c r="I80" s="21" t="s">
        <v>40</v>
      </c>
      <c r="J80" s="32">
        <v>44918</v>
      </c>
      <c r="K80" s="25" t="s">
        <v>153</v>
      </c>
      <c r="L80" s="25" t="s">
        <v>162</v>
      </c>
      <c r="M80" s="25">
        <v>936.010997</v>
      </c>
      <c r="N80" s="30" t="s">
        <v>258</v>
      </c>
      <c r="O80" s="58">
        <v>4065.246</v>
      </c>
      <c r="P80" s="25" t="s">
        <v>259</v>
      </c>
      <c r="Q80" s="58">
        <v>1219.57374</v>
      </c>
      <c r="R80" s="21">
        <v>4</v>
      </c>
      <c r="S80" s="21">
        <v>4</v>
      </c>
      <c r="T80" s="61">
        <v>58500.687312500006</v>
      </c>
      <c r="U80" s="48"/>
      <c r="V80" s="48"/>
    </row>
    <row r="81" spans="1:22" s="9" customFormat="1" ht="30" customHeight="1">
      <c r="A81" s="20">
        <v>77</v>
      </c>
      <c r="B81" s="21" t="s">
        <v>77</v>
      </c>
      <c r="C81" s="21" t="s">
        <v>26</v>
      </c>
      <c r="D81" s="21" t="s">
        <v>81</v>
      </c>
      <c r="E81" s="21" t="s">
        <v>82</v>
      </c>
      <c r="F81" s="21" t="s">
        <v>260</v>
      </c>
      <c r="G81" s="25">
        <v>120</v>
      </c>
      <c r="H81" s="26" t="s">
        <v>102</v>
      </c>
      <c r="I81" s="21" t="s">
        <v>40</v>
      </c>
      <c r="J81" s="32">
        <v>44882</v>
      </c>
      <c r="K81" s="25" t="s">
        <v>142</v>
      </c>
      <c r="L81" s="25" t="s">
        <v>261</v>
      </c>
      <c r="M81" s="25">
        <v>108.0698</v>
      </c>
      <c r="N81" s="30" t="s">
        <v>262</v>
      </c>
      <c r="O81" s="25">
        <v>165.899</v>
      </c>
      <c r="P81" s="25" t="s">
        <v>262</v>
      </c>
      <c r="Q81" s="25">
        <v>57.8292</v>
      </c>
      <c r="R81" s="21">
        <v>4</v>
      </c>
      <c r="S81" s="21">
        <v>4</v>
      </c>
      <c r="T81" s="61">
        <v>6754.362500000001</v>
      </c>
      <c r="U81" s="48"/>
      <c r="V81" s="48"/>
    </row>
    <row r="82" spans="1:22" s="9" customFormat="1" ht="30" customHeight="1">
      <c r="A82" s="20">
        <v>78</v>
      </c>
      <c r="B82" s="21" t="s">
        <v>77</v>
      </c>
      <c r="C82" s="21" t="s">
        <v>26</v>
      </c>
      <c r="D82" s="21" t="s">
        <v>81</v>
      </c>
      <c r="E82" s="21" t="s">
        <v>82</v>
      </c>
      <c r="F82" s="21" t="s">
        <v>260</v>
      </c>
      <c r="G82" s="25">
        <v>120</v>
      </c>
      <c r="H82" s="26" t="s">
        <v>102</v>
      </c>
      <c r="I82" s="21" t="s">
        <v>40</v>
      </c>
      <c r="J82" s="32">
        <v>44882</v>
      </c>
      <c r="K82" s="25" t="s">
        <v>206</v>
      </c>
      <c r="L82" s="25" t="s">
        <v>261</v>
      </c>
      <c r="M82" s="25">
        <v>428.3585</v>
      </c>
      <c r="N82" s="30" t="s">
        <v>262</v>
      </c>
      <c r="O82" s="25">
        <v>590.0085</v>
      </c>
      <c r="P82" s="25" t="s">
        <v>263</v>
      </c>
      <c r="Q82" s="25">
        <v>161.65</v>
      </c>
      <c r="R82" s="21">
        <v>4</v>
      </c>
      <c r="S82" s="21">
        <v>4</v>
      </c>
      <c r="T82" s="61">
        <v>26772.40625</v>
      </c>
      <c r="U82" s="48"/>
      <c r="V82" s="48"/>
    </row>
    <row r="83" spans="1:22" s="9" customFormat="1" ht="30" customHeight="1">
      <c r="A83" s="20">
        <v>79</v>
      </c>
      <c r="B83" s="21" t="s">
        <v>77</v>
      </c>
      <c r="C83" s="21" t="s">
        <v>26</v>
      </c>
      <c r="D83" s="21" t="s">
        <v>81</v>
      </c>
      <c r="E83" s="21" t="s">
        <v>82</v>
      </c>
      <c r="F83" s="21" t="s">
        <v>260</v>
      </c>
      <c r="G83" s="25">
        <v>120</v>
      </c>
      <c r="H83" s="26" t="s">
        <v>102</v>
      </c>
      <c r="I83" s="21" t="s">
        <v>40</v>
      </c>
      <c r="J83" s="32">
        <v>44882</v>
      </c>
      <c r="K83" s="25" t="s">
        <v>109</v>
      </c>
      <c r="L83" s="25" t="s">
        <v>261</v>
      </c>
      <c r="M83" s="25">
        <v>630.3604</v>
      </c>
      <c r="N83" s="30" t="s">
        <v>262</v>
      </c>
      <c r="O83" s="25">
        <v>1010.4025</v>
      </c>
      <c r="P83" s="25" t="s">
        <v>262</v>
      </c>
      <c r="Q83" s="25">
        <v>380.0421</v>
      </c>
      <c r="R83" s="21">
        <v>4</v>
      </c>
      <c r="S83" s="21">
        <v>4</v>
      </c>
      <c r="T83" s="61">
        <v>39397.525</v>
      </c>
      <c r="U83" s="48"/>
      <c r="V83" s="48"/>
    </row>
    <row r="84" spans="1:22" s="9" customFormat="1" ht="30" customHeight="1">
      <c r="A84" s="20">
        <v>80</v>
      </c>
      <c r="B84" s="21" t="s">
        <v>77</v>
      </c>
      <c r="C84" s="21" t="s">
        <v>26</v>
      </c>
      <c r="D84" s="21" t="s">
        <v>81</v>
      </c>
      <c r="E84" s="21" t="s">
        <v>82</v>
      </c>
      <c r="F84" s="21" t="s">
        <v>260</v>
      </c>
      <c r="G84" s="25">
        <v>120</v>
      </c>
      <c r="H84" s="26" t="s">
        <v>102</v>
      </c>
      <c r="I84" s="21" t="s">
        <v>40</v>
      </c>
      <c r="J84" s="32">
        <v>44882</v>
      </c>
      <c r="K84" s="25" t="s">
        <v>123</v>
      </c>
      <c r="L84" s="25" t="s">
        <v>261</v>
      </c>
      <c r="M84" s="25">
        <v>2750.573288</v>
      </c>
      <c r="N84" s="30" t="s">
        <v>215</v>
      </c>
      <c r="O84" s="23">
        <v>3438.216611</v>
      </c>
      <c r="P84" s="30" t="s">
        <v>264</v>
      </c>
      <c r="Q84" s="23">
        <v>687.643323</v>
      </c>
      <c r="R84" s="21">
        <v>4</v>
      </c>
      <c r="S84" s="21">
        <v>4</v>
      </c>
      <c r="T84" s="61">
        <v>171910.83049999998</v>
      </c>
      <c r="U84" s="48"/>
      <c r="V84" s="48"/>
    </row>
    <row r="85" spans="1:22" s="9" customFormat="1" ht="30" customHeight="1">
      <c r="A85" s="20">
        <v>81</v>
      </c>
      <c r="B85" s="21" t="s">
        <v>77</v>
      </c>
      <c r="C85" s="21" t="s">
        <v>26</v>
      </c>
      <c r="D85" s="21" t="s">
        <v>81</v>
      </c>
      <c r="E85" s="21" t="s">
        <v>82</v>
      </c>
      <c r="F85" s="21" t="s">
        <v>260</v>
      </c>
      <c r="G85" s="25">
        <v>120</v>
      </c>
      <c r="H85" s="26" t="s">
        <v>102</v>
      </c>
      <c r="I85" s="21" t="s">
        <v>40</v>
      </c>
      <c r="J85" s="32">
        <v>44882</v>
      </c>
      <c r="K85" s="25" t="s">
        <v>127</v>
      </c>
      <c r="L85" s="25" t="s">
        <v>261</v>
      </c>
      <c r="M85" s="25">
        <v>6865.54568</v>
      </c>
      <c r="N85" s="30" t="s">
        <v>265</v>
      </c>
      <c r="O85" s="23">
        <v>8607.0781</v>
      </c>
      <c r="P85" s="30" t="s">
        <v>265</v>
      </c>
      <c r="Q85" s="23">
        <v>1741.53242</v>
      </c>
      <c r="R85" s="21">
        <v>4</v>
      </c>
      <c r="S85" s="21">
        <v>4</v>
      </c>
      <c r="T85" s="61">
        <v>429096.60500000004</v>
      </c>
      <c r="U85" s="48"/>
      <c r="V85" s="48"/>
    </row>
    <row r="86" spans="1:22" s="9" customFormat="1" ht="30" customHeight="1">
      <c r="A86" s="20">
        <v>82</v>
      </c>
      <c r="B86" s="21" t="s">
        <v>77</v>
      </c>
      <c r="C86" s="21" t="s">
        <v>26</v>
      </c>
      <c r="D86" s="21" t="s">
        <v>81</v>
      </c>
      <c r="E86" s="21" t="s">
        <v>82</v>
      </c>
      <c r="F86" s="21" t="s">
        <v>260</v>
      </c>
      <c r="G86" s="25">
        <v>120</v>
      </c>
      <c r="H86" s="26" t="s">
        <v>102</v>
      </c>
      <c r="I86" s="21" t="s">
        <v>40</v>
      </c>
      <c r="J86" s="32">
        <v>44882</v>
      </c>
      <c r="K86" s="25" t="s">
        <v>127</v>
      </c>
      <c r="L86" s="25" t="s">
        <v>261</v>
      </c>
      <c r="M86" s="25">
        <v>5399.1558</v>
      </c>
      <c r="N86" s="30" t="s">
        <v>265</v>
      </c>
      <c r="O86" s="23">
        <v>6976.8079</v>
      </c>
      <c r="P86" s="30" t="s">
        <v>265</v>
      </c>
      <c r="Q86" s="23">
        <v>1577.65214</v>
      </c>
      <c r="R86" s="21">
        <v>4</v>
      </c>
      <c r="S86" s="21">
        <v>4</v>
      </c>
      <c r="T86" s="61">
        <v>337447.23750000005</v>
      </c>
      <c r="U86" s="48"/>
      <c r="V86" s="48"/>
    </row>
    <row r="87" spans="1:22" s="9" customFormat="1" ht="30" customHeight="1">
      <c r="A87" s="20">
        <v>83</v>
      </c>
      <c r="B87" s="21" t="s">
        <v>77</v>
      </c>
      <c r="C87" s="21" t="s">
        <v>43</v>
      </c>
      <c r="D87" s="21" t="s">
        <v>266</v>
      </c>
      <c r="E87" s="21" t="s">
        <v>267</v>
      </c>
      <c r="F87" s="21" t="s">
        <v>268</v>
      </c>
      <c r="G87" s="25">
        <v>96</v>
      </c>
      <c r="H87" s="26" t="s">
        <v>102</v>
      </c>
      <c r="I87" s="21" t="s">
        <v>40</v>
      </c>
      <c r="J87" s="32">
        <v>44895</v>
      </c>
      <c r="K87" s="25" t="s">
        <v>123</v>
      </c>
      <c r="L87" s="25" t="s">
        <v>269</v>
      </c>
      <c r="M87" s="25">
        <v>524.51</v>
      </c>
      <c r="N87" s="30" t="s">
        <v>270</v>
      </c>
      <c r="O87" s="25">
        <v>1860.55</v>
      </c>
      <c r="P87" s="30">
        <v>44917</v>
      </c>
      <c r="Q87" s="25">
        <v>155.1825</v>
      </c>
      <c r="R87" s="21">
        <v>4</v>
      </c>
      <c r="S87" s="21">
        <v>4</v>
      </c>
      <c r="T87" s="61">
        <v>32781.875</v>
      </c>
      <c r="U87" s="48"/>
      <c r="V87" s="48"/>
    </row>
    <row r="88" spans="1:22" s="9" customFormat="1" ht="30" customHeight="1">
      <c r="A88" s="20">
        <v>84</v>
      </c>
      <c r="B88" s="22" t="s">
        <v>90</v>
      </c>
      <c r="C88" s="21" t="s">
        <v>43</v>
      </c>
      <c r="D88" s="21" t="s">
        <v>271</v>
      </c>
      <c r="E88" s="26" t="s">
        <v>272</v>
      </c>
      <c r="F88" s="21">
        <v>2300</v>
      </c>
      <c r="G88" s="21">
        <v>22</v>
      </c>
      <c r="H88" s="21">
        <v>2.5</v>
      </c>
      <c r="I88" s="21" t="s">
        <v>273</v>
      </c>
      <c r="J88" s="30">
        <v>44840</v>
      </c>
      <c r="K88" s="28">
        <v>44918</v>
      </c>
      <c r="L88" s="30">
        <v>45571</v>
      </c>
      <c r="M88" s="25">
        <v>1811.428</v>
      </c>
      <c r="N88" s="30">
        <v>44886</v>
      </c>
      <c r="O88" s="21">
        <v>2339.65</v>
      </c>
      <c r="P88" s="30">
        <v>44918</v>
      </c>
      <c r="Q88" s="21">
        <v>701.895</v>
      </c>
      <c r="R88" s="21">
        <v>4</v>
      </c>
      <c r="S88" s="21">
        <v>4</v>
      </c>
      <c r="T88" s="61">
        <v>113214.25000000001</v>
      </c>
      <c r="U88" s="48"/>
      <c r="V88" s="48"/>
    </row>
    <row r="89" spans="1:22" s="9" customFormat="1" ht="30" customHeight="1">
      <c r="A89" s="20">
        <v>85</v>
      </c>
      <c r="B89" s="22" t="s">
        <v>90</v>
      </c>
      <c r="C89" s="21" t="s">
        <v>43</v>
      </c>
      <c r="D89" s="21" t="s">
        <v>271</v>
      </c>
      <c r="E89" s="26" t="s">
        <v>272</v>
      </c>
      <c r="F89" s="21">
        <v>2300</v>
      </c>
      <c r="G89" s="21">
        <v>22</v>
      </c>
      <c r="H89" s="21">
        <v>2.5</v>
      </c>
      <c r="I89" s="21" t="s">
        <v>273</v>
      </c>
      <c r="J89" s="30">
        <v>44840</v>
      </c>
      <c r="K89" s="30">
        <v>44925</v>
      </c>
      <c r="L89" s="30">
        <v>45571</v>
      </c>
      <c r="M89" s="25">
        <v>488.572</v>
      </c>
      <c r="N89" s="30">
        <v>44886</v>
      </c>
      <c r="O89" s="21">
        <v>2339.65</v>
      </c>
      <c r="P89" s="30">
        <v>44918</v>
      </c>
      <c r="Q89" s="21">
        <v>701.895</v>
      </c>
      <c r="R89" s="21">
        <v>4</v>
      </c>
      <c r="S89" s="21">
        <v>4</v>
      </c>
      <c r="T89" s="61">
        <v>30535.750000000004</v>
      </c>
      <c r="U89" s="48"/>
      <c r="V89" s="48"/>
    </row>
    <row r="90" spans="1:22" s="9" customFormat="1" ht="30" customHeight="1">
      <c r="A90" s="20">
        <v>86</v>
      </c>
      <c r="B90" s="22" t="s">
        <v>90</v>
      </c>
      <c r="C90" s="21" t="s">
        <v>69</v>
      </c>
      <c r="D90" s="21" t="s">
        <v>274</v>
      </c>
      <c r="E90" s="26" t="s">
        <v>275</v>
      </c>
      <c r="F90" s="21">
        <v>2015.73</v>
      </c>
      <c r="G90" s="21">
        <v>96</v>
      </c>
      <c r="H90" s="21">
        <v>2.5</v>
      </c>
      <c r="I90" s="21" t="s">
        <v>276</v>
      </c>
      <c r="J90" s="30">
        <v>44923</v>
      </c>
      <c r="K90" s="30">
        <v>44924</v>
      </c>
      <c r="L90" s="30">
        <v>47844</v>
      </c>
      <c r="M90" s="25">
        <v>2015.73</v>
      </c>
      <c r="N90" s="30">
        <v>44873</v>
      </c>
      <c r="O90" s="21">
        <v>2799.63</v>
      </c>
      <c r="P90" s="30">
        <v>44921</v>
      </c>
      <c r="Q90" s="63">
        <v>559.9296</v>
      </c>
      <c r="R90" s="21">
        <v>4</v>
      </c>
      <c r="S90" s="21">
        <v>4</v>
      </c>
      <c r="T90" s="61">
        <v>125983.125</v>
      </c>
      <c r="U90" s="48"/>
      <c r="V90" s="48"/>
    </row>
    <row r="91" spans="1:22" s="9" customFormat="1" ht="30" customHeight="1">
      <c r="A91" s="20">
        <v>87</v>
      </c>
      <c r="B91" s="22" t="s">
        <v>42</v>
      </c>
      <c r="C91" s="21" t="s">
        <v>43</v>
      </c>
      <c r="D91" s="21" t="s">
        <v>277</v>
      </c>
      <c r="E91" s="21" t="s">
        <v>278</v>
      </c>
      <c r="F91" s="21" t="s">
        <v>279</v>
      </c>
      <c r="G91" s="21">
        <v>60</v>
      </c>
      <c r="H91" s="21">
        <v>2.8</v>
      </c>
      <c r="I91" s="21" t="s">
        <v>40</v>
      </c>
      <c r="J91" s="30">
        <v>44923</v>
      </c>
      <c r="K91" s="30">
        <v>44925</v>
      </c>
      <c r="L91" s="28" t="s">
        <v>280</v>
      </c>
      <c r="M91" s="21">
        <v>1679.98117</v>
      </c>
      <c r="N91" s="30">
        <v>44910</v>
      </c>
      <c r="O91" s="60">
        <v>2399.9731</v>
      </c>
      <c r="P91" s="30">
        <v>44924</v>
      </c>
      <c r="Q91" s="60">
        <v>479.99462</v>
      </c>
      <c r="R91" s="21">
        <v>4</v>
      </c>
      <c r="S91" s="21">
        <v>4</v>
      </c>
      <c r="T91" s="61">
        <v>104998.82312500001</v>
      </c>
      <c r="U91" s="48"/>
      <c r="V91" s="48"/>
    </row>
    <row r="92" spans="1:22" s="9" customFormat="1" ht="30" customHeight="1">
      <c r="A92" s="20">
        <v>88</v>
      </c>
      <c r="B92" s="22" t="s">
        <v>42</v>
      </c>
      <c r="C92" s="21" t="s">
        <v>31</v>
      </c>
      <c r="D92" s="21" t="s">
        <v>281</v>
      </c>
      <c r="E92" s="21" t="s">
        <v>282</v>
      </c>
      <c r="F92" s="21" t="s">
        <v>279</v>
      </c>
      <c r="G92" s="21">
        <v>60</v>
      </c>
      <c r="H92" s="21">
        <v>2.9</v>
      </c>
      <c r="I92" s="21" t="s">
        <v>40</v>
      </c>
      <c r="J92" s="30">
        <v>44896</v>
      </c>
      <c r="K92" s="30">
        <v>44903</v>
      </c>
      <c r="L92" s="28" t="s">
        <v>283</v>
      </c>
      <c r="M92" s="21">
        <v>552</v>
      </c>
      <c r="N92" s="30" t="s">
        <v>284</v>
      </c>
      <c r="O92" s="60">
        <v>552</v>
      </c>
      <c r="P92" s="30">
        <v>44903</v>
      </c>
      <c r="Q92" s="60">
        <v>552</v>
      </c>
      <c r="R92" s="21">
        <v>4</v>
      </c>
      <c r="S92" s="21">
        <v>4</v>
      </c>
      <c r="T92" s="61">
        <v>34500</v>
      </c>
      <c r="U92" s="48"/>
      <c r="V92" s="48"/>
    </row>
    <row r="93" spans="1:22" s="9" customFormat="1" ht="30" customHeight="1">
      <c r="A93" s="20">
        <v>89</v>
      </c>
      <c r="B93" s="22" t="s">
        <v>42</v>
      </c>
      <c r="C93" s="21" t="s">
        <v>43</v>
      </c>
      <c r="D93" s="21" t="s">
        <v>285</v>
      </c>
      <c r="E93" s="21" t="s">
        <v>286</v>
      </c>
      <c r="F93" s="21" t="s">
        <v>287</v>
      </c>
      <c r="G93" s="21">
        <v>24</v>
      </c>
      <c r="H93" s="21">
        <v>2.5</v>
      </c>
      <c r="I93" s="21" t="s">
        <v>40</v>
      </c>
      <c r="J93" s="30">
        <v>44916</v>
      </c>
      <c r="K93" s="30">
        <v>44924</v>
      </c>
      <c r="L93" s="28" t="s">
        <v>288</v>
      </c>
      <c r="M93" s="21">
        <v>16.68</v>
      </c>
      <c r="N93" s="30">
        <v>44902</v>
      </c>
      <c r="O93" s="60">
        <v>69.5</v>
      </c>
      <c r="P93" s="30">
        <v>44923</v>
      </c>
      <c r="Q93" s="60">
        <v>4.17</v>
      </c>
      <c r="R93" s="21">
        <v>4</v>
      </c>
      <c r="S93" s="21">
        <v>4</v>
      </c>
      <c r="T93" s="61">
        <v>1042.5</v>
      </c>
      <c r="U93" s="48"/>
      <c r="V93" s="48"/>
    </row>
    <row r="94" spans="1:22" s="9" customFormat="1" ht="30" customHeight="1">
      <c r="A94" s="20">
        <v>90</v>
      </c>
      <c r="B94" s="22" t="s">
        <v>42</v>
      </c>
      <c r="C94" s="21" t="s">
        <v>43</v>
      </c>
      <c r="D94" s="21" t="s">
        <v>289</v>
      </c>
      <c r="E94" s="21" t="s">
        <v>290</v>
      </c>
      <c r="F94" s="21" t="s">
        <v>291</v>
      </c>
      <c r="G94" s="21">
        <v>24</v>
      </c>
      <c r="H94" s="21">
        <v>2.5</v>
      </c>
      <c r="I94" s="21" t="s">
        <v>40</v>
      </c>
      <c r="J94" s="30">
        <v>44917</v>
      </c>
      <c r="K94" s="30">
        <v>44925</v>
      </c>
      <c r="L94" s="28" t="s">
        <v>174</v>
      </c>
      <c r="M94" s="21">
        <v>728.56</v>
      </c>
      <c r="N94" s="30" t="s">
        <v>292</v>
      </c>
      <c r="O94" s="60">
        <v>910.95</v>
      </c>
      <c r="P94" s="30" t="s">
        <v>293</v>
      </c>
      <c r="Q94" s="60">
        <v>182.39</v>
      </c>
      <c r="R94" s="21">
        <v>4</v>
      </c>
      <c r="S94" s="21">
        <v>4</v>
      </c>
      <c r="T94" s="61">
        <v>45535</v>
      </c>
      <c r="U94" s="48"/>
      <c r="V94" s="48"/>
    </row>
    <row r="95" spans="1:22" s="9" customFormat="1" ht="30" customHeight="1">
      <c r="A95" s="20">
        <v>91</v>
      </c>
      <c r="B95" s="22" t="s">
        <v>42</v>
      </c>
      <c r="C95" s="21" t="s">
        <v>26</v>
      </c>
      <c r="D95" s="21" t="s">
        <v>294</v>
      </c>
      <c r="E95" s="21" t="s">
        <v>295</v>
      </c>
      <c r="F95" s="21" t="s">
        <v>296</v>
      </c>
      <c r="G95" s="21">
        <v>120</v>
      </c>
      <c r="H95" s="21">
        <v>2.5</v>
      </c>
      <c r="I95" s="21" t="s">
        <v>40</v>
      </c>
      <c r="J95" s="30">
        <v>44901</v>
      </c>
      <c r="K95" s="30">
        <v>44916</v>
      </c>
      <c r="L95" s="28" t="s">
        <v>297</v>
      </c>
      <c r="M95" s="21">
        <v>620.8048</v>
      </c>
      <c r="N95" s="30" t="s">
        <v>298</v>
      </c>
      <c r="O95" s="60">
        <v>2621.6013</v>
      </c>
      <c r="P95" s="30">
        <v>44813</v>
      </c>
      <c r="Q95" s="60">
        <v>23.64</v>
      </c>
      <c r="R95" s="21">
        <v>4</v>
      </c>
      <c r="S95" s="21">
        <v>4</v>
      </c>
      <c r="T95" s="61">
        <v>38800.3</v>
      </c>
      <c r="U95" s="48"/>
      <c r="V95" s="48"/>
    </row>
    <row r="96" spans="1:22" s="9" customFormat="1" ht="30" customHeight="1">
      <c r="A96" s="20">
        <v>92</v>
      </c>
      <c r="B96" s="22" t="s">
        <v>42</v>
      </c>
      <c r="C96" s="21" t="s">
        <v>26</v>
      </c>
      <c r="D96" s="21" t="s">
        <v>294</v>
      </c>
      <c r="E96" s="21" t="s">
        <v>295</v>
      </c>
      <c r="F96" s="21" t="s">
        <v>296</v>
      </c>
      <c r="G96" s="21">
        <v>120</v>
      </c>
      <c r="H96" s="21">
        <v>2.5</v>
      </c>
      <c r="I96" s="21" t="s">
        <v>40</v>
      </c>
      <c r="J96" s="30">
        <v>44901</v>
      </c>
      <c r="K96" s="30">
        <v>44923</v>
      </c>
      <c r="L96" s="28" t="s">
        <v>297</v>
      </c>
      <c r="M96" s="21">
        <v>827.7397</v>
      </c>
      <c r="N96" s="30" t="s">
        <v>298</v>
      </c>
      <c r="O96" s="60">
        <v>2621.6013</v>
      </c>
      <c r="P96" s="30">
        <v>44813</v>
      </c>
      <c r="Q96" s="60">
        <v>23.64</v>
      </c>
      <c r="R96" s="21">
        <v>4</v>
      </c>
      <c r="S96" s="21">
        <v>4</v>
      </c>
      <c r="T96" s="61">
        <v>51733.731250000004</v>
      </c>
      <c r="U96" s="48"/>
      <c r="V96" s="48"/>
    </row>
    <row r="97" spans="1:22" s="9" customFormat="1" ht="30" customHeight="1">
      <c r="A97" s="20">
        <v>93</v>
      </c>
      <c r="B97" s="22" t="s">
        <v>42</v>
      </c>
      <c r="C97" s="21" t="s">
        <v>43</v>
      </c>
      <c r="D97" s="21" t="s">
        <v>299</v>
      </c>
      <c r="E97" s="21" t="s">
        <v>300</v>
      </c>
      <c r="F97" s="21" t="s">
        <v>301</v>
      </c>
      <c r="G97" s="21">
        <v>120</v>
      </c>
      <c r="H97" s="21">
        <v>3.2</v>
      </c>
      <c r="I97" s="21" t="s">
        <v>40</v>
      </c>
      <c r="J97" s="30">
        <v>44865</v>
      </c>
      <c r="K97" s="30">
        <v>44904</v>
      </c>
      <c r="L97" s="28" t="s">
        <v>302</v>
      </c>
      <c r="M97" s="21">
        <v>955.2</v>
      </c>
      <c r="N97" s="30">
        <v>44826</v>
      </c>
      <c r="O97" s="60">
        <v>1195.2</v>
      </c>
      <c r="P97" s="30">
        <v>44904</v>
      </c>
      <c r="Q97" s="60">
        <v>955.2</v>
      </c>
      <c r="R97" s="21">
        <v>4</v>
      </c>
      <c r="S97" s="21">
        <v>4</v>
      </c>
      <c r="T97" s="61">
        <v>59700.00000000001</v>
      </c>
      <c r="U97" s="48"/>
      <c r="V97" s="48"/>
    </row>
    <row r="98" spans="1:22" s="9" customFormat="1" ht="30" customHeight="1">
      <c r="A98" s="20">
        <v>94</v>
      </c>
      <c r="B98" s="22" t="s">
        <v>42</v>
      </c>
      <c r="C98" s="21" t="s">
        <v>303</v>
      </c>
      <c r="D98" s="21" t="s">
        <v>304</v>
      </c>
      <c r="E98" s="21" t="s">
        <v>305</v>
      </c>
      <c r="F98" s="21" t="s">
        <v>306</v>
      </c>
      <c r="G98" s="21">
        <v>96</v>
      </c>
      <c r="H98" s="21">
        <v>3.2</v>
      </c>
      <c r="I98" s="21" t="s">
        <v>40</v>
      </c>
      <c r="J98" s="30">
        <v>44896</v>
      </c>
      <c r="K98" s="30">
        <v>44907</v>
      </c>
      <c r="L98" s="28" t="s">
        <v>307</v>
      </c>
      <c r="M98" s="21">
        <v>43900</v>
      </c>
      <c r="N98" s="30">
        <v>44896</v>
      </c>
      <c r="O98" s="60">
        <v>46500</v>
      </c>
      <c r="P98" s="30">
        <v>44907</v>
      </c>
      <c r="Q98" s="60">
        <v>43900</v>
      </c>
      <c r="R98" s="21">
        <v>4</v>
      </c>
      <c r="S98" s="21">
        <v>4</v>
      </c>
      <c r="T98" s="61">
        <v>2743750</v>
      </c>
      <c r="U98" s="48"/>
      <c r="V98" s="48"/>
    </row>
    <row r="99" spans="1:22" s="9" customFormat="1" ht="30" customHeight="1">
      <c r="A99" s="20">
        <v>95</v>
      </c>
      <c r="B99" s="22" t="s">
        <v>42</v>
      </c>
      <c r="C99" s="21" t="s">
        <v>43</v>
      </c>
      <c r="D99" s="21" t="s">
        <v>308</v>
      </c>
      <c r="E99" s="21" t="s">
        <v>309</v>
      </c>
      <c r="F99" s="21" t="s">
        <v>310</v>
      </c>
      <c r="G99" s="21">
        <v>36</v>
      </c>
      <c r="H99" s="21">
        <v>2.5</v>
      </c>
      <c r="I99" s="21" t="s">
        <v>311</v>
      </c>
      <c r="J99" s="30">
        <v>44846</v>
      </c>
      <c r="K99" s="30">
        <v>44917</v>
      </c>
      <c r="L99" s="28" t="s">
        <v>312</v>
      </c>
      <c r="M99" s="21">
        <v>400</v>
      </c>
      <c r="N99" s="30">
        <v>44908</v>
      </c>
      <c r="O99" s="60">
        <v>506.4</v>
      </c>
      <c r="P99" s="30" t="s">
        <v>313</v>
      </c>
      <c r="Q99" s="60">
        <v>106.4</v>
      </c>
      <c r="R99" s="21">
        <v>4</v>
      </c>
      <c r="S99" s="21">
        <v>4</v>
      </c>
      <c r="T99" s="61">
        <v>25000</v>
      </c>
      <c r="U99" s="48"/>
      <c r="V99" s="48"/>
    </row>
    <row r="100" spans="1:22" s="9" customFormat="1" ht="30" customHeight="1">
      <c r="A100" s="20">
        <v>96</v>
      </c>
      <c r="B100" s="22" t="s">
        <v>42</v>
      </c>
      <c r="C100" s="21" t="s">
        <v>31</v>
      </c>
      <c r="D100" s="21" t="s">
        <v>314</v>
      </c>
      <c r="E100" s="21" t="s">
        <v>315</v>
      </c>
      <c r="F100" s="21" t="s">
        <v>316</v>
      </c>
      <c r="G100" s="21">
        <v>144</v>
      </c>
      <c r="H100" s="21">
        <v>3.2</v>
      </c>
      <c r="I100" s="21" t="s">
        <v>40</v>
      </c>
      <c r="J100" s="30">
        <v>44869</v>
      </c>
      <c r="K100" s="30">
        <v>44922</v>
      </c>
      <c r="L100" s="28" t="s">
        <v>317</v>
      </c>
      <c r="M100" s="60">
        <v>4727.276562</v>
      </c>
      <c r="N100" s="30">
        <v>44900</v>
      </c>
      <c r="O100" s="60">
        <v>19480.521344</v>
      </c>
      <c r="P100" s="30">
        <v>44922</v>
      </c>
      <c r="Q100" s="60">
        <v>7878.79427</v>
      </c>
      <c r="R100" s="21">
        <v>4</v>
      </c>
      <c r="S100" s="21">
        <v>4</v>
      </c>
      <c r="T100" s="61">
        <v>295454.785125</v>
      </c>
      <c r="U100" s="48"/>
      <c r="V100" s="48"/>
    </row>
    <row r="101" spans="1:22" s="9" customFormat="1" ht="30" customHeight="1">
      <c r="A101" s="20">
        <v>97</v>
      </c>
      <c r="B101" s="22" t="s">
        <v>42</v>
      </c>
      <c r="C101" s="21" t="s">
        <v>31</v>
      </c>
      <c r="D101" s="21" t="s">
        <v>314</v>
      </c>
      <c r="E101" s="21" t="s">
        <v>315</v>
      </c>
      <c r="F101" s="21" t="s">
        <v>316</v>
      </c>
      <c r="G101" s="21">
        <v>144</v>
      </c>
      <c r="H101" s="21">
        <v>3.2</v>
      </c>
      <c r="I101" s="21" t="s">
        <v>40</v>
      </c>
      <c r="J101" s="30">
        <v>44869</v>
      </c>
      <c r="K101" s="30">
        <v>44922</v>
      </c>
      <c r="L101" s="28" t="s">
        <v>317</v>
      </c>
      <c r="M101" s="60">
        <v>3151.517708</v>
      </c>
      <c r="N101" s="30">
        <v>44900</v>
      </c>
      <c r="O101" s="60">
        <v>19480.521344</v>
      </c>
      <c r="P101" s="30">
        <v>44922</v>
      </c>
      <c r="Q101" s="60">
        <v>7878.79427</v>
      </c>
      <c r="R101" s="21">
        <v>4</v>
      </c>
      <c r="S101" s="21">
        <v>4</v>
      </c>
      <c r="T101" s="61">
        <v>196969.85675</v>
      </c>
      <c r="U101" s="48"/>
      <c r="V101" s="48"/>
    </row>
    <row r="102" spans="1:22" s="9" customFormat="1" ht="30" customHeight="1">
      <c r="A102" s="20">
        <v>98</v>
      </c>
      <c r="B102" s="22" t="s">
        <v>42</v>
      </c>
      <c r="C102" s="21" t="s">
        <v>26</v>
      </c>
      <c r="D102" s="21" t="s">
        <v>318</v>
      </c>
      <c r="E102" s="21" t="s">
        <v>319</v>
      </c>
      <c r="F102" s="21" t="s">
        <v>279</v>
      </c>
      <c r="G102" s="21">
        <v>60</v>
      </c>
      <c r="H102" s="21">
        <v>3.2</v>
      </c>
      <c r="I102" s="21" t="s">
        <v>40</v>
      </c>
      <c r="J102" s="30">
        <v>44923</v>
      </c>
      <c r="K102" s="30">
        <v>44924</v>
      </c>
      <c r="L102" s="28" t="s">
        <v>320</v>
      </c>
      <c r="M102" s="21">
        <v>2000</v>
      </c>
      <c r="N102" s="30" t="s">
        <v>321</v>
      </c>
      <c r="O102" s="60">
        <v>2874.966</v>
      </c>
      <c r="P102" s="30" t="s">
        <v>322</v>
      </c>
      <c r="Q102" s="60">
        <v>874.966</v>
      </c>
      <c r="R102" s="21">
        <v>4</v>
      </c>
      <c r="S102" s="21">
        <v>4</v>
      </c>
      <c r="T102" s="61">
        <v>125000</v>
      </c>
      <c r="U102" s="48"/>
      <c r="V102" s="48"/>
    </row>
    <row r="103" spans="1:22" s="9" customFormat="1" ht="30" customHeight="1">
      <c r="A103" s="20">
        <v>99</v>
      </c>
      <c r="B103" s="22" t="s">
        <v>42</v>
      </c>
      <c r="C103" s="21" t="s">
        <v>43</v>
      </c>
      <c r="D103" s="21" t="s">
        <v>323</v>
      </c>
      <c r="E103" s="21" t="s">
        <v>324</v>
      </c>
      <c r="F103" s="21" t="s">
        <v>325</v>
      </c>
      <c r="G103" s="21">
        <v>120</v>
      </c>
      <c r="H103" s="21">
        <v>2.5</v>
      </c>
      <c r="I103" s="21" t="s">
        <v>326</v>
      </c>
      <c r="J103" s="30">
        <v>44897</v>
      </c>
      <c r="K103" s="30">
        <v>44903</v>
      </c>
      <c r="L103" s="28" t="s">
        <v>327</v>
      </c>
      <c r="M103" s="21">
        <v>84.1584</v>
      </c>
      <c r="N103" s="30">
        <v>44896</v>
      </c>
      <c r="O103" s="60">
        <v>350.66</v>
      </c>
      <c r="P103" s="30">
        <v>44900</v>
      </c>
      <c r="Q103" s="60">
        <v>21.0396</v>
      </c>
      <c r="R103" s="21">
        <v>4</v>
      </c>
      <c r="S103" s="21">
        <v>4</v>
      </c>
      <c r="T103" s="61">
        <v>5259.9</v>
      </c>
      <c r="U103" s="48"/>
      <c r="V103" s="48"/>
    </row>
    <row r="104" spans="1:22" s="9" customFormat="1" ht="30" customHeight="1">
      <c r="A104" s="20">
        <v>100</v>
      </c>
      <c r="B104" s="22" t="s">
        <v>42</v>
      </c>
      <c r="C104" s="21" t="s">
        <v>43</v>
      </c>
      <c r="D104" s="21" t="s">
        <v>323</v>
      </c>
      <c r="E104" s="21" t="s">
        <v>324</v>
      </c>
      <c r="F104" s="21" t="s">
        <v>325</v>
      </c>
      <c r="G104" s="21">
        <v>120</v>
      </c>
      <c r="H104" s="21">
        <v>2.5</v>
      </c>
      <c r="I104" s="21" t="s">
        <v>326</v>
      </c>
      <c r="J104" s="30">
        <v>44897</v>
      </c>
      <c r="K104" s="30">
        <v>44904</v>
      </c>
      <c r="L104" s="28" t="s">
        <v>327</v>
      </c>
      <c r="M104" s="21">
        <v>19.836</v>
      </c>
      <c r="N104" s="30">
        <v>44897</v>
      </c>
      <c r="O104" s="60">
        <v>82.65</v>
      </c>
      <c r="P104" s="30">
        <v>44902</v>
      </c>
      <c r="Q104" s="60">
        <v>4.959</v>
      </c>
      <c r="R104" s="21">
        <v>4</v>
      </c>
      <c r="S104" s="21">
        <v>4</v>
      </c>
      <c r="T104" s="61">
        <v>1239.75</v>
      </c>
      <c r="U104" s="48"/>
      <c r="V104" s="48"/>
    </row>
    <row r="105" spans="1:22" s="9" customFormat="1" ht="30" customHeight="1">
      <c r="A105" s="20">
        <v>101</v>
      </c>
      <c r="B105" s="22" t="s">
        <v>42</v>
      </c>
      <c r="C105" s="21" t="s">
        <v>43</v>
      </c>
      <c r="D105" s="21" t="s">
        <v>323</v>
      </c>
      <c r="E105" s="21" t="s">
        <v>324</v>
      </c>
      <c r="F105" s="21" t="s">
        <v>325</v>
      </c>
      <c r="G105" s="21">
        <v>120</v>
      </c>
      <c r="H105" s="21">
        <v>2.5</v>
      </c>
      <c r="I105" s="21" t="s">
        <v>326</v>
      </c>
      <c r="J105" s="30">
        <v>44897</v>
      </c>
      <c r="K105" s="30">
        <v>44908</v>
      </c>
      <c r="L105" s="28" t="s">
        <v>327</v>
      </c>
      <c r="M105" s="21">
        <v>215.9904</v>
      </c>
      <c r="N105" s="30">
        <v>44901</v>
      </c>
      <c r="O105" s="60">
        <v>899.96</v>
      </c>
      <c r="P105" s="30">
        <v>44905</v>
      </c>
      <c r="Q105" s="60">
        <v>53.9976</v>
      </c>
      <c r="R105" s="21">
        <v>4</v>
      </c>
      <c r="S105" s="21">
        <v>4</v>
      </c>
      <c r="T105" s="61">
        <v>13499.400000000001</v>
      </c>
      <c r="U105" s="48"/>
      <c r="V105" s="48"/>
    </row>
    <row r="106" spans="1:22" s="9" customFormat="1" ht="30" customHeight="1">
      <c r="A106" s="20">
        <v>102</v>
      </c>
      <c r="B106" s="22" t="s">
        <v>42</v>
      </c>
      <c r="C106" s="21" t="s">
        <v>43</v>
      </c>
      <c r="D106" s="21" t="s">
        <v>323</v>
      </c>
      <c r="E106" s="21" t="s">
        <v>324</v>
      </c>
      <c r="F106" s="21" t="s">
        <v>325</v>
      </c>
      <c r="G106" s="21">
        <v>120</v>
      </c>
      <c r="H106" s="21">
        <v>2.5</v>
      </c>
      <c r="I106" s="21" t="s">
        <v>326</v>
      </c>
      <c r="J106" s="30">
        <v>44897</v>
      </c>
      <c r="K106" s="30">
        <v>44911</v>
      </c>
      <c r="L106" s="28" t="s">
        <v>327</v>
      </c>
      <c r="M106" s="21">
        <v>221.3688</v>
      </c>
      <c r="N106" s="30">
        <v>44907</v>
      </c>
      <c r="O106" s="60">
        <v>922.37</v>
      </c>
      <c r="P106" s="30">
        <v>44908</v>
      </c>
      <c r="Q106" s="60">
        <v>55.3422</v>
      </c>
      <c r="R106" s="21">
        <v>4</v>
      </c>
      <c r="S106" s="21">
        <v>4</v>
      </c>
      <c r="T106" s="61">
        <v>13835.55</v>
      </c>
      <c r="U106" s="48"/>
      <c r="V106" s="48"/>
    </row>
    <row r="107" spans="1:22" s="9" customFormat="1" ht="30" customHeight="1">
      <c r="A107" s="20">
        <v>103</v>
      </c>
      <c r="B107" s="22" t="s">
        <v>42</v>
      </c>
      <c r="C107" s="21" t="s">
        <v>43</v>
      </c>
      <c r="D107" s="21" t="s">
        <v>323</v>
      </c>
      <c r="E107" s="21" t="s">
        <v>324</v>
      </c>
      <c r="F107" s="21" t="s">
        <v>325</v>
      </c>
      <c r="G107" s="21">
        <v>120</v>
      </c>
      <c r="H107" s="21">
        <v>2.5</v>
      </c>
      <c r="I107" s="21" t="s">
        <v>326</v>
      </c>
      <c r="J107" s="30">
        <v>44897</v>
      </c>
      <c r="K107" s="30">
        <v>44915</v>
      </c>
      <c r="L107" s="28" t="s">
        <v>327</v>
      </c>
      <c r="M107" s="21">
        <v>301.6176</v>
      </c>
      <c r="N107" s="30" t="s">
        <v>328</v>
      </c>
      <c r="O107" s="60">
        <v>1256.74</v>
      </c>
      <c r="P107" s="30">
        <v>44911</v>
      </c>
      <c r="Q107" s="60">
        <v>75.4044</v>
      </c>
      <c r="R107" s="21">
        <v>4</v>
      </c>
      <c r="S107" s="21">
        <v>4</v>
      </c>
      <c r="T107" s="61">
        <v>18851.100000000002</v>
      </c>
      <c r="U107" s="48"/>
      <c r="V107" s="48"/>
    </row>
    <row r="108" spans="1:22" s="9" customFormat="1" ht="30" customHeight="1">
      <c r="A108" s="20">
        <v>104</v>
      </c>
      <c r="B108" s="22" t="s">
        <v>42</v>
      </c>
      <c r="C108" s="21" t="s">
        <v>43</v>
      </c>
      <c r="D108" s="21" t="s">
        <v>323</v>
      </c>
      <c r="E108" s="21" t="s">
        <v>324</v>
      </c>
      <c r="F108" s="21" t="s">
        <v>325</v>
      </c>
      <c r="G108" s="21">
        <v>120</v>
      </c>
      <c r="H108" s="21">
        <v>2.5</v>
      </c>
      <c r="I108" s="21" t="s">
        <v>326</v>
      </c>
      <c r="J108" s="30">
        <v>44897</v>
      </c>
      <c r="K108" s="30">
        <v>44917</v>
      </c>
      <c r="L108" s="28" t="s">
        <v>327</v>
      </c>
      <c r="M108" s="21">
        <v>395.208</v>
      </c>
      <c r="N108" s="30">
        <v>44914</v>
      </c>
      <c r="O108" s="60">
        <v>1646.7</v>
      </c>
      <c r="P108" s="30">
        <v>44915</v>
      </c>
      <c r="Q108" s="60">
        <v>98.802</v>
      </c>
      <c r="R108" s="21">
        <v>4</v>
      </c>
      <c r="S108" s="21">
        <v>4</v>
      </c>
      <c r="T108" s="61">
        <v>24700.500000000004</v>
      </c>
      <c r="U108" s="48"/>
      <c r="V108" s="48"/>
    </row>
    <row r="109" spans="1:22" s="9" customFormat="1" ht="30" customHeight="1">
      <c r="A109" s="20">
        <v>105</v>
      </c>
      <c r="B109" s="22" t="s">
        <v>42</v>
      </c>
      <c r="C109" s="21" t="s">
        <v>43</v>
      </c>
      <c r="D109" s="21" t="s">
        <v>323</v>
      </c>
      <c r="E109" s="21" t="s">
        <v>324</v>
      </c>
      <c r="F109" s="21" t="s">
        <v>325</v>
      </c>
      <c r="G109" s="21">
        <v>120</v>
      </c>
      <c r="H109" s="21">
        <v>2.5</v>
      </c>
      <c r="I109" s="21" t="s">
        <v>326</v>
      </c>
      <c r="J109" s="30">
        <v>44897</v>
      </c>
      <c r="K109" s="30">
        <v>44923</v>
      </c>
      <c r="L109" s="28" t="s">
        <v>327</v>
      </c>
      <c r="M109" s="21">
        <v>997.8208</v>
      </c>
      <c r="N109" s="30" t="s">
        <v>329</v>
      </c>
      <c r="O109" s="60">
        <v>2273.69</v>
      </c>
      <c r="P109" s="30">
        <v>44918</v>
      </c>
      <c r="Q109" s="60">
        <v>387.8902</v>
      </c>
      <c r="R109" s="21">
        <v>4</v>
      </c>
      <c r="S109" s="21">
        <v>4</v>
      </c>
      <c r="T109" s="61">
        <v>62363.8</v>
      </c>
      <c r="U109" s="48"/>
      <c r="V109" s="48"/>
    </row>
    <row r="110" spans="1:22" s="9" customFormat="1" ht="30" customHeight="1">
      <c r="A110" s="20">
        <v>106</v>
      </c>
      <c r="B110" s="22" t="s">
        <v>42</v>
      </c>
      <c r="C110" s="21" t="s">
        <v>26</v>
      </c>
      <c r="D110" s="21" t="s">
        <v>330</v>
      </c>
      <c r="E110" s="21" t="s">
        <v>331</v>
      </c>
      <c r="F110" s="21" t="s">
        <v>225</v>
      </c>
      <c r="G110" s="21">
        <v>120</v>
      </c>
      <c r="H110" s="21">
        <v>2.5</v>
      </c>
      <c r="I110" s="21" t="s">
        <v>332</v>
      </c>
      <c r="J110" s="30">
        <v>44904</v>
      </c>
      <c r="K110" s="30">
        <v>44925</v>
      </c>
      <c r="L110" s="28" t="s">
        <v>333</v>
      </c>
      <c r="M110" s="21">
        <v>968.1</v>
      </c>
      <c r="N110" s="30">
        <v>44907</v>
      </c>
      <c r="O110" s="60">
        <v>1383</v>
      </c>
      <c r="P110" s="30">
        <v>44904</v>
      </c>
      <c r="Q110" s="60">
        <v>968.1</v>
      </c>
      <c r="R110" s="21">
        <v>4</v>
      </c>
      <c r="S110" s="21">
        <v>4</v>
      </c>
      <c r="T110" s="61">
        <v>60506.25</v>
      </c>
      <c r="U110" s="48"/>
      <c r="V110" s="48"/>
    </row>
    <row r="111" spans="1:22" s="9" customFormat="1" ht="30" customHeight="1">
      <c r="A111" s="20">
        <v>107</v>
      </c>
      <c r="B111" s="22" t="s">
        <v>42</v>
      </c>
      <c r="C111" s="21" t="s">
        <v>31</v>
      </c>
      <c r="D111" s="21" t="s">
        <v>334</v>
      </c>
      <c r="E111" s="21" t="s">
        <v>335</v>
      </c>
      <c r="F111" s="21" t="s">
        <v>336</v>
      </c>
      <c r="G111" s="25">
        <v>60</v>
      </c>
      <c r="H111" s="21">
        <v>3.2</v>
      </c>
      <c r="I111" s="21" t="s">
        <v>337</v>
      </c>
      <c r="J111" s="30">
        <v>44888</v>
      </c>
      <c r="K111" s="30">
        <v>44923</v>
      </c>
      <c r="L111" s="28" t="s">
        <v>338</v>
      </c>
      <c r="M111" s="21">
        <v>240</v>
      </c>
      <c r="N111" s="30" t="s">
        <v>339</v>
      </c>
      <c r="O111" s="60">
        <v>966.225</v>
      </c>
      <c r="P111" s="30">
        <v>44902</v>
      </c>
      <c r="Q111" s="60">
        <v>260</v>
      </c>
      <c r="R111" s="21">
        <v>4</v>
      </c>
      <c r="S111" s="21">
        <v>4</v>
      </c>
      <c r="T111" s="61">
        <v>15000</v>
      </c>
      <c r="U111" s="48"/>
      <c r="V111" s="48"/>
    </row>
    <row r="112" spans="1:22" s="9" customFormat="1" ht="30" customHeight="1">
      <c r="A112" s="20">
        <v>108</v>
      </c>
      <c r="B112" s="22" t="s">
        <v>42</v>
      </c>
      <c r="C112" s="21" t="s">
        <v>31</v>
      </c>
      <c r="D112" s="21" t="s">
        <v>334</v>
      </c>
      <c r="E112" s="21" t="s">
        <v>335</v>
      </c>
      <c r="F112" s="21" t="s">
        <v>336</v>
      </c>
      <c r="G112" s="25">
        <v>60</v>
      </c>
      <c r="H112" s="21">
        <v>3.2</v>
      </c>
      <c r="I112" s="21" t="s">
        <v>337</v>
      </c>
      <c r="J112" s="30">
        <v>44888</v>
      </c>
      <c r="K112" s="30">
        <v>44909</v>
      </c>
      <c r="L112" s="28" t="s">
        <v>338</v>
      </c>
      <c r="M112" s="26">
        <v>706.225</v>
      </c>
      <c r="N112" s="30" t="s">
        <v>340</v>
      </c>
      <c r="O112" s="60">
        <v>240</v>
      </c>
      <c r="P112" s="30">
        <v>44902</v>
      </c>
      <c r="Q112" s="60">
        <v>260</v>
      </c>
      <c r="R112" s="21">
        <v>4</v>
      </c>
      <c r="S112" s="21">
        <v>4</v>
      </c>
      <c r="T112" s="61">
        <v>44139.0625</v>
      </c>
      <c r="U112" s="48"/>
      <c r="V112" s="48"/>
    </row>
    <row r="113" spans="1:22" s="9" customFormat="1" ht="30" customHeight="1">
      <c r="A113" s="20">
        <v>109</v>
      </c>
      <c r="B113" s="22" t="s">
        <v>42</v>
      </c>
      <c r="C113" s="21" t="s">
        <v>43</v>
      </c>
      <c r="D113" s="21" t="s">
        <v>341</v>
      </c>
      <c r="E113" s="21" t="s">
        <v>342</v>
      </c>
      <c r="F113" s="21" t="s">
        <v>343</v>
      </c>
      <c r="G113" s="21">
        <v>36</v>
      </c>
      <c r="H113" s="21">
        <v>2.5</v>
      </c>
      <c r="I113" s="21" t="s">
        <v>344</v>
      </c>
      <c r="J113" s="30">
        <v>44881</v>
      </c>
      <c r="K113" s="30">
        <v>44922</v>
      </c>
      <c r="L113" s="28" t="s">
        <v>345</v>
      </c>
      <c r="M113" s="21">
        <v>826.88</v>
      </c>
      <c r="N113" s="30" t="s">
        <v>346</v>
      </c>
      <c r="O113" s="60">
        <v>1033.6</v>
      </c>
      <c r="P113" s="30" t="s">
        <v>347</v>
      </c>
      <c r="Q113" s="60">
        <v>206.72</v>
      </c>
      <c r="R113" s="21">
        <v>4</v>
      </c>
      <c r="S113" s="21">
        <v>4</v>
      </c>
      <c r="T113" s="61">
        <v>51680</v>
      </c>
      <c r="U113" s="48"/>
      <c r="V113" s="48"/>
    </row>
    <row r="114" spans="1:22" s="9" customFormat="1" ht="30" customHeight="1">
      <c r="A114" s="20">
        <v>110</v>
      </c>
      <c r="B114" s="22" t="s">
        <v>42</v>
      </c>
      <c r="C114" s="21" t="s">
        <v>43</v>
      </c>
      <c r="D114" s="21" t="s">
        <v>348</v>
      </c>
      <c r="E114" s="21" t="s">
        <v>349</v>
      </c>
      <c r="F114" s="21" t="s">
        <v>350</v>
      </c>
      <c r="G114" s="21">
        <v>48</v>
      </c>
      <c r="H114" s="21">
        <v>2.9</v>
      </c>
      <c r="I114" s="21" t="s">
        <v>351</v>
      </c>
      <c r="J114" s="30">
        <v>44924</v>
      </c>
      <c r="K114" s="30">
        <v>44925</v>
      </c>
      <c r="L114" s="28" t="s">
        <v>352</v>
      </c>
      <c r="M114" s="21">
        <v>48.15</v>
      </c>
      <c r="N114" s="30" t="s">
        <v>353</v>
      </c>
      <c r="O114" s="60">
        <v>64.2</v>
      </c>
      <c r="P114" s="30">
        <v>44923</v>
      </c>
      <c r="Q114" s="60">
        <v>12.84</v>
      </c>
      <c r="R114" s="21">
        <v>4</v>
      </c>
      <c r="S114" s="21">
        <v>4</v>
      </c>
      <c r="T114" s="61">
        <v>3009.3750000000005</v>
      </c>
      <c r="U114" s="48"/>
      <c r="V114" s="48"/>
    </row>
    <row r="115" spans="1:22" s="9" customFormat="1" ht="30" customHeight="1">
      <c r="A115" s="20">
        <v>111</v>
      </c>
      <c r="B115" s="22" t="s">
        <v>42</v>
      </c>
      <c r="C115" s="21" t="s">
        <v>26</v>
      </c>
      <c r="D115" s="21" t="s">
        <v>66</v>
      </c>
      <c r="E115" s="21" t="s">
        <v>67</v>
      </c>
      <c r="F115" s="21" t="s">
        <v>354</v>
      </c>
      <c r="G115" s="21">
        <v>180</v>
      </c>
      <c r="H115" s="21">
        <v>2.68</v>
      </c>
      <c r="I115" s="21" t="s">
        <v>355</v>
      </c>
      <c r="J115" s="30">
        <v>44866</v>
      </c>
      <c r="K115" s="30">
        <v>44922</v>
      </c>
      <c r="L115" s="28" t="s">
        <v>356</v>
      </c>
      <c r="M115" s="21">
        <v>1066.315</v>
      </c>
      <c r="N115" s="30" t="s">
        <v>357</v>
      </c>
      <c r="O115" s="60">
        <v>1066.315047</v>
      </c>
      <c r="P115" s="30">
        <v>44859</v>
      </c>
      <c r="Q115" s="60">
        <v>1066.315</v>
      </c>
      <c r="R115" s="21">
        <v>4</v>
      </c>
      <c r="S115" s="21">
        <v>4</v>
      </c>
      <c r="T115" s="61">
        <v>66644.68750000001</v>
      </c>
      <c r="U115" s="48"/>
      <c r="V115" s="48"/>
    </row>
    <row r="116" spans="1:22" s="9" customFormat="1" ht="30" customHeight="1">
      <c r="A116" s="20">
        <v>112</v>
      </c>
      <c r="B116" s="22" t="s">
        <v>42</v>
      </c>
      <c r="C116" s="21" t="s">
        <v>26</v>
      </c>
      <c r="D116" s="21" t="s">
        <v>66</v>
      </c>
      <c r="E116" s="21" t="s">
        <v>67</v>
      </c>
      <c r="F116" s="21" t="s">
        <v>354</v>
      </c>
      <c r="G116" s="21">
        <v>180</v>
      </c>
      <c r="H116" s="21">
        <v>2.68</v>
      </c>
      <c r="I116" s="21" t="s">
        <v>355</v>
      </c>
      <c r="J116" s="30">
        <v>44866</v>
      </c>
      <c r="K116" s="30" t="s">
        <v>123</v>
      </c>
      <c r="L116" s="28" t="s">
        <v>356</v>
      </c>
      <c r="M116" s="26">
        <v>1586.121</v>
      </c>
      <c r="N116" s="30" t="s">
        <v>358</v>
      </c>
      <c r="O116" s="60">
        <v>1586.121</v>
      </c>
      <c r="P116" s="30">
        <v>44922</v>
      </c>
      <c r="Q116" s="60">
        <v>1586.121</v>
      </c>
      <c r="R116" s="21">
        <v>4</v>
      </c>
      <c r="S116" s="21">
        <v>4</v>
      </c>
      <c r="T116" s="61">
        <v>99132.56250000001</v>
      </c>
      <c r="U116" s="48"/>
      <c r="V116" s="48"/>
    </row>
    <row r="117" spans="1:22" s="9" customFormat="1" ht="30" customHeight="1">
      <c r="A117" s="20">
        <v>113</v>
      </c>
      <c r="B117" s="22" t="s">
        <v>42</v>
      </c>
      <c r="C117" s="21" t="s">
        <v>26</v>
      </c>
      <c r="D117" s="21" t="s">
        <v>66</v>
      </c>
      <c r="E117" s="21" t="s">
        <v>67</v>
      </c>
      <c r="F117" s="21" t="s">
        <v>354</v>
      </c>
      <c r="G117" s="21">
        <v>180</v>
      </c>
      <c r="H117" s="21">
        <v>2.68</v>
      </c>
      <c r="I117" s="21" t="s">
        <v>355</v>
      </c>
      <c r="J117" s="30">
        <v>44866</v>
      </c>
      <c r="K117" s="30" t="s">
        <v>150</v>
      </c>
      <c r="L117" s="28" t="s">
        <v>356</v>
      </c>
      <c r="M117" s="26">
        <v>1014.978</v>
      </c>
      <c r="N117" s="30" t="s">
        <v>359</v>
      </c>
      <c r="O117" s="60">
        <v>1014.978</v>
      </c>
      <c r="P117" s="30">
        <v>44923</v>
      </c>
      <c r="Q117" s="60">
        <v>1014.978</v>
      </c>
      <c r="R117" s="21">
        <v>4</v>
      </c>
      <c r="S117" s="21">
        <v>4</v>
      </c>
      <c r="T117" s="61">
        <v>63436.125</v>
      </c>
      <c r="U117" s="48"/>
      <c r="V117" s="48"/>
    </row>
    <row r="118" spans="1:22" s="9" customFormat="1" ht="30" customHeight="1">
      <c r="A118" s="20">
        <v>114</v>
      </c>
      <c r="B118" s="22" t="s">
        <v>42</v>
      </c>
      <c r="C118" s="21" t="s">
        <v>26</v>
      </c>
      <c r="D118" s="21" t="s">
        <v>62</v>
      </c>
      <c r="E118" s="21" t="s">
        <v>63</v>
      </c>
      <c r="F118" s="21" t="s">
        <v>279</v>
      </c>
      <c r="G118" s="21">
        <v>84</v>
      </c>
      <c r="H118" s="21">
        <v>3.2</v>
      </c>
      <c r="I118" s="21" t="s">
        <v>64</v>
      </c>
      <c r="J118" s="30">
        <v>44859</v>
      </c>
      <c r="K118" s="30">
        <v>44924</v>
      </c>
      <c r="L118" s="28" t="s">
        <v>360</v>
      </c>
      <c r="M118" s="21">
        <v>153.2</v>
      </c>
      <c r="N118" s="30" t="s">
        <v>361</v>
      </c>
      <c r="O118" s="60">
        <v>508.585</v>
      </c>
      <c r="P118" s="30">
        <v>44911</v>
      </c>
      <c r="Q118" s="60">
        <v>95</v>
      </c>
      <c r="R118" s="21">
        <v>4</v>
      </c>
      <c r="S118" s="21">
        <v>4</v>
      </c>
      <c r="T118" s="61">
        <v>9575</v>
      </c>
      <c r="U118" s="48"/>
      <c r="V118" s="48"/>
    </row>
    <row r="119" spans="1:22" s="10" customFormat="1" ht="30" customHeight="1">
      <c r="A119" s="20">
        <v>115</v>
      </c>
      <c r="B119" s="22" t="s">
        <v>42</v>
      </c>
      <c r="C119" s="21" t="s">
        <v>26</v>
      </c>
      <c r="D119" s="21" t="s">
        <v>362</v>
      </c>
      <c r="E119" s="21" t="s">
        <v>363</v>
      </c>
      <c r="F119" s="21" t="s">
        <v>364</v>
      </c>
      <c r="G119" s="21">
        <v>60</v>
      </c>
      <c r="H119" s="21">
        <v>3.2</v>
      </c>
      <c r="I119" s="21" t="s">
        <v>40</v>
      </c>
      <c r="J119" s="30">
        <v>44900</v>
      </c>
      <c r="K119" s="30">
        <v>44923</v>
      </c>
      <c r="L119" s="28" t="s">
        <v>239</v>
      </c>
      <c r="M119" s="21">
        <v>1100</v>
      </c>
      <c r="N119" s="30" t="s">
        <v>365</v>
      </c>
      <c r="O119" s="60">
        <v>1377.78</v>
      </c>
      <c r="P119" s="30">
        <v>44581</v>
      </c>
      <c r="Q119" s="60">
        <v>539.03</v>
      </c>
      <c r="R119" s="21">
        <v>4</v>
      </c>
      <c r="S119" s="21">
        <v>4</v>
      </c>
      <c r="T119" s="61">
        <v>68750</v>
      </c>
      <c r="U119" s="48"/>
      <c r="V119" s="55"/>
    </row>
    <row r="120" spans="1:22" s="10" customFormat="1" ht="30" customHeight="1">
      <c r="A120" s="20">
        <v>116</v>
      </c>
      <c r="B120" s="22" t="s">
        <v>42</v>
      </c>
      <c r="C120" s="21" t="s">
        <v>43</v>
      </c>
      <c r="D120" s="21" t="s">
        <v>366</v>
      </c>
      <c r="E120" s="21" t="s">
        <v>367</v>
      </c>
      <c r="F120" s="21" t="s">
        <v>368</v>
      </c>
      <c r="G120" s="21">
        <v>120</v>
      </c>
      <c r="H120" s="21">
        <v>2.8</v>
      </c>
      <c r="I120" s="21" t="s">
        <v>369</v>
      </c>
      <c r="J120" s="30">
        <v>44841</v>
      </c>
      <c r="K120" s="30">
        <v>44925</v>
      </c>
      <c r="L120" s="28" t="s">
        <v>333</v>
      </c>
      <c r="M120" s="21">
        <v>1377.292</v>
      </c>
      <c r="N120" s="30">
        <v>44921</v>
      </c>
      <c r="O120" s="60">
        <v>1721.615</v>
      </c>
      <c r="P120" s="30">
        <v>44921</v>
      </c>
      <c r="Q120" s="60">
        <v>344.323</v>
      </c>
      <c r="R120" s="21">
        <v>4</v>
      </c>
      <c r="S120" s="21">
        <v>4</v>
      </c>
      <c r="T120" s="61">
        <v>86080.75</v>
      </c>
      <c r="U120" s="48"/>
      <c r="V120" s="55"/>
    </row>
    <row r="121" spans="1:22" s="10" customFormat="1" ht="30" customHeight="1">
      <c r="A121" s="20">
        <v>117</v>
      </c>
      <c r="B121" s="22" t="s">
        <v>42</v>
      </c>
      <c r="C121" s="21" t="s">
        <v>43</v>
      </c>
      <c r="D121" s="21" t="s">
        <v>370</v>
      </c>
      <c r="E121" s="21" t="s">
        <v>371</v>
      </c>
      <c r="F121" s="21" t="s">
        <v>372</v>
      </c>
      <c r="G121" s="21">
        <v>120</v>
      </c>
      <c r="H121" s="21">
        <v>2.5</v>
      </c>
      <c r="I121" s="21" t="s">
        <v>369</v>
      </c>
      <c r="J121" s="30">
        <v>44841</v>
      </c>
      <c r="K121" s="30">
        <v>44924</v>
      </c>
      <c r="L121" s="28" t="s">
        <v>162</v>
      </c>
      <c r="M121" s="21">
        <v>70.688</v>
      </c>
      <c r="N121" s="30">
        <v>44851</v>
      </c>
      <c r="O121" s="60">
        <v>88.36</v>
      </c>
      <c r="P121" s="30">
        <v>44910</v>
      </c>
      <c r="Q121" s="60">
        <v>17.672</v>
      </c>
      <c r="R121" s="21">
        <v>4</v>
      </c>
      <c r="S121" s="21">
        <v>4</v>
      </c>
      <c r="T121" s="61">
        <v>4418</v>
      </c>
      <c r="U121" s="48"/>
      <c r="V121" s="55"/>
    </row>
    <row r="122" spans="1:22" s="11" customFormat="1" ht="30" customHeight="1">
      <c r="A122" s="20">
        <v>118</v>
      </c>
      <c r="B122" s="22" t="s">
        <v>42</v>
      </c>
      <c r="C122" s="21" t="s">
        <v>43</v>
      </c>
      <c r="D122" s="21" t="s">
        <v>255</v>
      </c>
      <c r="E122" s="21" t="s">
        <v>256</v>
      </c>
      <c r="F122" s="21" t="s">
        <v>373</v>
      </c>
      <c r="G122" s="21">
        <v>120</v>
      </c>
      <c r="H122" s="21">
        <v>2.5</v>
      </c>
      <c r="I122" s="21" t="s">
        <v>369</v>
      </c>
      <c r="J122" s="30">
        <v>44841</v>
      </c>
      <c r="K122" s="30">
        <v>44924</v>
      </c>
      <c r="L122" s="28" t="s">
        <v>162</v>
      </c>
      <c r="M122" s="60">
        <v>91.68</v>
      </c>
      <c r="N122" s="30" t="s">
        <v>374</v>
      </c>
      <c r="O122" s="60">
        <v>382</v>
      </c>
      <c r="P122" s="30">
        <v>44918</v>
      </c>
      <c r="Q122" s="60">
        <v>95.5</v>
      </c>
      <c r="R122" s="21">
        <v>4</v>
      </c>
      <c r="S122" s="21">
        <v>4</v>
      </c>
      <c r="T122" s="61">
        <v>5730.000000000001</v>
      </c>
      <c r="U122" s="48"/>
      <c r="V122" s="64"/>
    </row>
    <row r="123" spans="1:22" ht="30" customHeight="1">
      <c r="A123" s="20">
        <v>119</v>
      </c>
      <c r="B123" s="22" t="s">
        <v>42</v>
      </c>
      <c r="C123" s="21" t="s">
        <v>43</v>
      </c>
      <c r="D123" s="21" t="s">
        <v>255</v>
      </c>
      <c r="E123" s="21" t="s">
        <v>256</v>
      </c>
      <c r="F123" s="21" t="s">
        <v>373</v>
      </c>
      <c r="G123" s="21">
        <v>120</v>
      </c>
      <c r="H123" s="21">
        <v>2.5</v>
      </c>
      <c r="I123" s="21" t="s">
        <v>369</v>
      </c>
      <c r="J123" s="30">
        <v>44841</v>
      </c>
      <c r="K123" s="30">
        <v>44924</v>
      </c>
      <c r="L123" s="28" t="s">
        <v>162</v>
      </c>
      <c r="M123" s="60">
        <v>309.912</v>
      </c>
      <c r="N123" s="30" t="s">
        <v>375</v>
      </c>
      <c r="O123" s="60">
        <v>1291.3</v>
      </c>
      <c r="P123" s="30">
        <v>44918</v>
      </c>
      <c r="Q123" s="60">
        <v>77.478</v>
      </c>
      <c r="R123" s="21">
        <v>4</v>
      </c>
      <c r="S123" s="21">
        <v>4</v>
      </c>
      <c r="T123" s="61">
        <v>19369.5</v>
      </c>
      <c r="U123" s="48"/>
      <c r="V123" s="65"/>
    </row>
    <row r="124" spans="1:22" ht="30" customHeight="1">
      <c r="A124" s="20">
        <v>120</v>
      </c>
      <c r="B124" s="22" t="s">
        <v>42</v>
      </c>
      <c r="C124" s="21" t="s">
        <v>43</v>
      </c>
      <c r="D124" s="21" t="s">
        <v>46</v>
      </c>
      <c r="E124" s="21" t="s">
        <v>47</v>
      </c>
      <c r="F124" s="21" t="s">
        <v>368</v>
      </c>
      <c r="G124" s="21">
        <v>22</v>
      </c>
      <c r="H124" s="21">
        <v>2.5</v>
      </c>
      <c r="I124" s="21" t="s">
        <v>40</v>
      </c>
      <c r="J124" s="30">
        <v>44840</v>
      </c>
      <c r="K124" s="30">
        <v>44923</v>
      </c>
      <c r="L124" s="28" t="s">
        <v>376</v>
      </c>
      <c r="M124" s="21">
        <v>397.8816</v>
      </c>
      <c r="N124" s="30" t="s">
        <v>377</v>
      </c>
      <c r="O124" s="60">
        <v>656.34</v>
      </c>
      <c r="P124" s="30">
        <v>44918</v>
      </c>
      <c r="Q124" s="60">
        <v>99.4704</v>
      </c>
      <c r="R124" s="21">
        <v>4</v>
      </c>
      <c r="S124" s="21">
        <v>4</v>
      </c>
      <c r="T124" s="61">
        <v>24867.6</v>
      </c>
      <c r="U124" s="48"/>
      <c r="V124" s="65"/>
    </row>
    <row r="125" spans="1:22" ht="30" customHeight="1">
      <c r="A125" s="20">
        <v>121</v>
      </c>
      <c r="B125" s="22" t="s">
        <v>42</v>
      </c>
      <c r="C125" s="21" t="s">
        <v>43</v>
      </c>
      <c r="D125" s="21" t="s">
        <v>378</v>
      </c>
      <c r="E125" s="21" t="s">
        <v>379</v>
      </c>
      <c r="F125" s="21" t="s">
        <v>380</v>
      </c>
      <c r="G125" s="21">
        <v>24</v>
      </c>
      <c r="H125" s="21">
        <v>2.5</v>
      </c>
      <c r="I125" s="21" t="s">
        <v>40</v>
      </c>
      <c r="J125" s="30">
        <v>44883</v>
      </c>
      <c r="K125" s="30">
        <v>44923</v>
      </c>
      <c r="L125" s="28" t="s">
        <v>381</v>
      </c>
      <c r="M125" s="21">
        <v>501.4328</v>
      </c>
      <c r="N125" s="30" t="s">
        <v>382</v>
      </c>
      <c r="O125" s="60">
        <v>659.78</v>
      </c>
      <c r="P125" s="30">
        <v>44922</v>
      </c>
      <c r="Q125" s="60">
        <v>125.3582</v>
      </c>
      <c r="R125" s="21">
        <v>4</v>
      </c>
      <c r="S125" s="21">
        <v>4</v>
      </c>
      <c r="T125" s="61">
        <v>31339.550000000003</v>
      </c>
      <c r="U125" s="48"/>
      <c r="V125" s="65"/>
    </row>
    <row r="126" spans="1:22" ht="30" customHeight="1">
      <c r="A126" s="20">
        <v>122</v>
      </c>
      <c r="B126" s="22" t="s">
        <v>42</v>
      </c>
      <c r="C126" s="21" t="s">
        <v>43</v>
      </c>
      <c r="D126" s="21" t="s">
        <v>378</v>
      </c>
      <c r="E126" s="21" t="s">
        <v>379</v>
      </c>
      <c r="F126" s="21" t="s">
        <v>380</v>
      </c>
      <c r="G126" s="21">
        <v>24</v>
      </c>
      <c r="H126" s="21">
        <v>2.5</v>
      </c>
      <c r="I126" s="21" t="s">
        <v>40</v>
      </c>
      <c r="J126" s="30">
        <v>44883</v>
      </c>
      <c r="K126" s="30">
        <v>44914</v>
      </c>
      <c r="L126" s="25" t="s">
        <v>383</v>
      </c>
      <c r="M126" s="26">
        <v>104.88</v>
      </c>
      <c r="N126" s="30">
        <v>44834</v>
      </c>
      <c r="O126" s="60">
        <v>138</v>
      </c>
      <c r="P126" s="30">
        <v>44910</v>
      </c>
      <c r="Q126" s="60">
        <v>26.22</v>
      </c>
      <c r="R126" s="21">
        <v>4</v>
      </c>
      <c r="S126" s="21">
        <v>4</v>
      </c>
      <c r="T126" s="23">
        <v>6555</v>
      </c>
      <c r="U126" s="48"/>
      <c r="V126" s="65"/>
    </row>
    <row r="127" spans="1:22" ht="30" customHeight="1">
      <c r="A127" s="20">
        <v>123</v>
      </c>
      <c r="B127" s="22" t="s">
        <v>42</v>
      </c>
      <c r="C127" s="21" t="s">
        <v>43</v>
      </c>
      <c r="D127" s="21" t="s">
        <v>378</v>
      </c>
      <c r="E127" s="21" t="s">
        <v>379</v>
      </c>
      <c r="F127" s="21" t="s">
        <v>380</v>
      </c>
      <c r="G127" s="21">
        <v>24</v>
      </c>
      <c r="H127" s="21">
        <v>2.5</v>
      </c>
      <c r="I127" s="21" t="s">
        <v>40</v>
      </c>
      <c r="J127" s="30">
        <v>44883</v>
      </c>
      <c r="K127" s="30">
        <v>44925</v>
      </c>
      <c r="L127" s="25" t="s">
        <v>174</v>
      </c>
      <c r="M127" s="26">
        <v>1312.4075</v>
      </c>
      <c r="N127" s="30" t="s">
        <v>384</v>
      </c>
      <c r="O127" s="60">
        <v>1726.852</v>
      </c>
      <c r="P127" s="30">
        <v>44925</v>
      </c>
      <c r="Q127" s="60">
        <v>328.10188</v>
      </c>
      <c r="R127" s="21">
        <v>4</v>
      </c>
      <c r="S127" s="21">
        <v>4</v>
      </c>
      <c r="T127" s="23">
        <v>82025.46875</v>
      </c>
      <c r="U127" s="48"/>
      <c r="V127" s="65"/>
    </row>
    <row r="128" spans="1:22" ht="30" customHeight="1">
      <c r="A128" s="20">
        <v>124</v>
      </c>
      <c r="B128" s="22" t="s">
        <v>42</v>
      </c>
      <c r="C128" s="21" t="s">
        <v>26</v>
      </c>
      <c r="D128" s="21" t="s">
        <v>385</v>
      </c>
      <c r="E128" s="21" t="s">
        <v>386</v>
      </c>
      <c r="F128" s="21" t="s">
        <v>387</v>
      </c>
      <c r="G128" s="21">
        <v>60</v>
      </c>
      <c r="H128" s="21">
        <v>2.5</v>
      </c>
      <c r="I128" s="21" t="s">
        <v>388</v>
      </c>
      <c r="J128" s="30">
        <v>44922</v>
      </c>
      <c r="K128" s="30">
        <v>44924</v>
      </c>
      <c r="L128" s="28" t="s">
        <v>191</v>
      </c>
      <c r="M128" s="21">
        <v>1480</v>
      </c>
      <c r="N128" s="30">
        <v>44922</v>
      </c>
      <c r="O128" s="60">
        <v>1850</v>
      </c>
      <c r="P128" s="30">
        <v>44924</v>
      </c>
      <c r="Q128" s="60">
        <v>1480</v>
      </c>
      <c r="R128" s="21">
        <v>4</v>
      </c>
      <c r="S128" s="21">
        <v>4</v>
      </c>
      <c r="T128" s="23">
        <v>92500</v>
      </c>
      <c r="U128" s="48"/>
      <c r="V128" s="65"/>
    </row>
    <row r="129" spans="1:22" ht="30" customHeight="1">
      <c r="A129" s="20">
        <v>125</v>
      </c>
      <c r="B129" s="22" t="s">
        <v>42</v>
      </c>
      <c r="C129" s="21" t="s">
        <v>43</v>
      </c>
      <c r="D129" s="21" t="s">
        <v>389</v>
      </c>
      <c r="E129" s="21" t="s">
        <v>390</v>
      </c>
      <c r="F129" s="21" t="s">
        <v>391</v>
      </c>
      <c r="G129" s="21">
        <v>24</v>
      </c>
      <c r="H129" s="21">
        <v>2.5</v>
      </c>
      <c r="I129" s="21" t="s">
        <v>392</v>
      </c>
      <c r="J129" s="30">
        <v>44861</v>
      </c>
      <c r="K129" s="30">
        <v>44925</v>
      </c>
      <c r="L129" s="28" t="s">
        <v>174</v>
      </c>
      <c r="M129" s="21">
        <v>256</v>
      </c>
      <c r="N129" s="30">
        <v>44923</v>
      </c>
      <c r="O129" s="60">
        <v>890</v>
      </c>
      <c r="P129" s="30">
        <v>44923</v>
      </c>
      <c r="Q129" s="60">
        <v>64</v>
      </c>
      <c r="R129" s="21">
        <v>4</v>
      </c>
      <c r="S129" s="21">
        <v>4</v>
      </c>
      <c r="T129" s="23">
        <v>16000</v>
      </c>
      <c r="U129" s="48"/>
      <c r="V129" s="65"/>
    </row>
    <row r="130" spans="1:22" ht="30" customHeight="1">
      <c r="A130" s="20">
        <v>126</v>
      </c>
      <c r="B130" s="22" t="s">
        <v>42</v>
      </c>
      <c r="C130" s="21" t="s">
        <v>26</v>
      </c>
      <c r="D130" s="21" t="s">
        <v>393</v>
      </c>
      <c r="E130" s="21" t="s">
        <v>394</v>
      </c>
      <c r="F130" s="21" t="s">
        <v>395</v>
      </c>
      <c r="G130" s="21">
        <v>120</v>
      </c>
      <c r="H130" s="21">
        <v>2.5</v>
      </c>
      <c r="I130" s="21" t="s">
        <v>396</v>
      </c>
      <c r="J130" s="30">
        <v>44900</v>
      </c>
      <c r="K130" s="30">
        <v>44925</v>
      </c>
      <c r="L130" s="28" t="s">
        <v>397</v>
      </c>
      <c r="M130" s="26">
        <v>396.1343</v>
      </c>
      <c r="N130" s="30" t="s">
        <v>398</v>
      </c>
      <c r="O130" s="60">
        <v>669.78</v>
      </c>
      <c r="P130" s="30">
        <v>44919</v>
      </c>
      <c r="Q130" s="60">
        <v>98.26</v>
      </c>
      <c r="R130" s="21">
        <v>4</v>
      </c>
      <c r="S130" s="21">
        <v>4</v>
      </c>
      <c r="T130" s="23">
        <v>24758.39375</v>
      </c>
      <c r="U130" s="48"/>
      <c r="V130" s="65"/>
    </row>
    <row r="131" spans="1:22" ht="30" customHeight="1">
      <c r="A131" s="20">
        <v>127</v>
      </c>
      <c r="B131" s="22" t="s">
        <v>42</v>
      </c>
      <c r="C131" s="21" t="s">
        <v>26</v>
      </c>
      <c r="D131" s="21" t="s">
        <v>393</v>
      </c>
      <c r="E131" s="21" t="s">
        <v>394</v>
      </c>
      <c r="F131" s="21" t="s">
        <v>395</v>
      </c>
      <c r="G131" s="21">
        <v>120</v>
      </c>
      <c r="H131" s="21">
        <v>2.5</v>
      </c>
      <c r="I131" s="21" t="s">
        <v>396</v>
      </c>
      <c r="J131" s="30">
        <v>44900</v>
      </c>
      <c r="K131" s="30">
        <v>44922</v>
      </c>
      <c r="L131" s="28" t="s">
        <v>397</v>
      </c>
      <c r="M131" s="26">
        <v>257.2038</v>
      </c>
      <c r="N131" s="30" t="s">
        <v>399</v>
      </c>
      <c r="O131" s="60">
        <v>385.5889</v>
      </c>
      <c r="P131" s="30" t="s">
        <v>400</v>
      </c>
      <c r="Q131" s="60">
        <v>46.07</v>
      </c>
      <c r="R131" s="21">
        <v>4</v>
      </c>
      <c r="S131" s="21">
        <v>4</v>
      </c>
      <c r="T131" s="23">
        <v>16075.2375</v>
      </c>
      <c r="U131" s="48"/>
      <c r="V131" s="65"/>
    </row>
    <row r="132" spans="1:22" ht="30" customHeight="1">
      <c r="A132" s="20">
        <v>128</v>
      </c>
      <c r="B132" s="22" t="s">
        <v>42</v>
      </c>
      <c r="C132" s="21" t="s">
        <v>26</v>
      </c>
      <c r="D132" s="21" t="s">
        <v>393</v>
      </c>
      <c r="E132" s="21" t="s">
        <v>394</v>
      </c>
      <c r="F132" s="21" t="s">
        <v>395</v>
      </c>
      <c r="G132" s="21">
        <v>120</v>
      </c>
      <c r="H132" s="21">
        <v>2.5</v>
      </c>
      <c r="I132" s="21" t="s">
        <v>396</v>
      </c>
      <c r="J132" s="30">
        <v>44900</v>
      </c>
      <c r="K132" s="30">
        <v>44909</v>
      </c>
      <c r="L132" s="28" t="s">
        <v>397</v>
      </c>
      <c r="M132" s="26">
        <v>165.7325</v>
      </c>
      <c r="N132" s="30" t="s">
        <v>401</v>
      </c>
      <c r="O132" s="60">
        <v>239.26</v>
      </c>
      <c r="P132" s="30" t="s">
        <v>402</v>
      </c>
      <c r="Q132" s="60">
        <v>60.86</v>
      </c>
      <c r="R132" s="21">
        <v>4</v>
      </c>
      <c r="S132" s="21">
        <v>4</v>
      </c>
      <c r="T132" s="23">
        <v>10358.28125</v>
      </c>
      <c r="U132" s="48"/>
      <c r="V132" s="65"/>
    </row>
    <row r="133" spans="1:22" ht="30" customHeight="1">
      <c r="A133" s="20">
        <v>129</v>
      </c>
      <c r="B133" s="22" t="s">
        <v>42</v>
      </c>
      <c r="C133" s="21" t="s">
        <v>43</v>
      </c>
      <c r="D133" s="21" t="s">
        <v>403</v>
      </c>
      <c r="E133" s="21" t="s">
        <v>404</v>
      </c>
      <c r="F133" s="21" t="s">
        <v>279</v>
      </c>
      <c r="G133" s="21">
        <v>60</v>
      </c>
      <c r="H133" s="21">
        <v>2.5</v>
      </c>
      <c r="I133" s="21" t="s">
        <v>40</v>
      </c>
      <c r="J133" s="30">
        <v>44847</v>
      </c>
      <c r="K133" s="30">
        <v>44923</v>
      </c>
      <c r="L133" s="28" t="s">
        <v>405</v>
      </c>
      <c r="M133" s="21">
        <v>118.44</v>
      </c>
      <c r="N133" s="30">
        <v>44883</v>
      </c>
      <c r="O133" s="60">
        <v>493.5</v>
      </c>
      <c r="P133" s="30">
        <v>44922</v>
      </c>
      <c r="Q133" s="60">
        <v>29.61</v>
      </c>
      <c r="R133" s="21">
        <v>4</v>
      </c>
      <c r="S133" s="21">
        <v>4</v>
      </c>
      <c r="T133" s="23">
        <v>7402.5</v>
      </c>
      <c r="U133" s="48"/>
      <c r="V133" s="65"/>
    </row>
    <row r="134" spans="1:22" ht="30" customHeight="1">
      <c r="A134" s="20">
        <v>130</v>
      </c>
      <c r="B134" s="22" t="s">
        <v>42</v>
      </c>
      <c r="C134" s="21" t="s">
        <v>43</v>
      </c>
      <c r="D134" s="21" t="s">
        <v>44</v>
      </c>
      <c r="E134" s="21" t="s">
        <v>45</v>
      </c>
      <c r="F134" s="21" t="s">
        <v>243</v>
      </c>
      <c r="G134" s="21">
        <v>60</v>
      </c>
      <c r="H134" s="21">
        <v>2.5</v>
      </c>
      <c r="I134" s="21" t="s">
        <v>40</v>
      </c>
      <c r="J134" s="30">
        <v>44880</v>
      </c>
      <c r="K134" s="30">
        <v>44908</v>
      </c>
      <c r="L134" s="28" t="s">
        <v>406</v>
      </c>
      <c r="M134" s="21">
        <v>270</v>
      </c>
      <c r="N134" s="30">
        <v>44847</v>
      </c>
      <c r="O134" s="60">
        <v>338.32</v>
      </c>
      <c r="P134" s="30">
        <v>44873</v>
      </c>
      <c r="Q134" s="60">
        <v>68.32</v>
      </c>
      <c r="R134" s="21">
        <v>4</v>
      </c>
      <c r="S134" s="21">
        <v>4</v>
      </c>
      <c r="T134" s="23">
        <v>16875</v>
      </c>
      <c r="U134" s="48"/>
      <c r="V134" s="65"/>
    </row>
    <row r="135" spans="1:22" ht="30" customHeight="1">
      <c r="A135" s="20">
        <v>131</v>
      </c>
      <c r="B135" s="22" t="s">
        <v>42</v>
      </c>
      <c r="C135" s="21" t="s">
        <v>69</v>
      </c>
      <c r="D135" s="21" t="s">
        <v>407</v>
      </c>
      <c r="E135" s="21" t="s">
        <v>408</v>
      </c>
      <c r="F135" s="21" t="s">
        <v>409</v>
      </c>
      <c r="G135" s="21">
        <v>36</v>
      </c>
      <c r="H135" s="21">
        <v>3.2</v>
      </c>
      <c r="I135" s="21" t="s">
        <v>410</v>
      </c>
      <c r="J135" s="30">
        <v>44900</v>
      </c>
      <c r="K135" s="30">
        <v>44904</v>
      </c>
      <c r="L135" s="28" t="s">
        <v>411</v>
      </c>
      <c r="M135" s="21">
        <v>472</v>
      </c>
      <c r="N135" s="30">
        <v>44883</v>
      </c>
      <c r="O135" s="60">
        <v>603.209</v>
      </c>
      <c r="P135" s="30">
        <v>44900</v>
      </c>
      <c r="Q135" s="60">
        <v>121</v>
      </c>
      <c r="R135" s="21">
        <v>4</v>
      </c>
      <c r="S135" s="21">
        <v>4</v>
      </c>
      <c r="T135" s="23">
        <v>29500</v>
      </c>
      <c r="U135" s="48"/>
      <c r="V135" s="65"/>
    </row>
    <row r="136" spans="1:22" ht="30" customHeight="1">
      <c r="A136" s="20">
        <v>132</v>
      </c>
      <c r="B136" s="22" t="s">
        <v>42</v>
      </c>
      <c r="C136" s="21" t="s">
        <v>43</v>
      </c>
      <c r="D136" s="21" t="s">
        <v>412</v>
      </c>
      <c r="E136" s="21" t="s">
        <v>413</v>
      </c>
      <c r="F136" s="21" t="s">
        <v>414</v>
      </c>
      <c r="G136" s="21">
        <v>119</v>
      </c>
      <c r="H136" s="21">
        <v>2.5</v>
      </c>
      <c r="I136" s="21" t="s">
        <v>40</v>
      </c>
      <c r="J136" s="30">
        <v>44844</v>
      </c>
      <c r="K136" s="30" t="s">
        <v>153</v>
      </c>
      <c r="L136" s="28" t="s">
        <v>128</v>
      </c>
      <c r="M136" s="60">
        <v>375.32</v>
      </c>
      <c r="N136" s="30">
        <v>44915</v>
      </c>
      <c r="O136" s="60">
        <v>812.59</v>
      </c>
      <c r="P136" s="30">
        <v>44922</v>
      </c>
      <c r="Q136" s="60">
        <v>162.518</v>
      </c>
      <c r="R136" s="21">
        <v>4</v>
      </c>
      <c r="S136" s="21">
        <v>4</v>
      </c>
      <c r="T136" s="23">
        <v>23457.5</v>
      </c>
      <c r="U136" s="48"/>
      <c r="V136" s="65"/>
    </row>
    <row r="137" spans="1:22" ht="30" customHeight="1">
      <c r="A137" s="20">
        <v>133</v>
      </c>
      <c r="B137" s="22" t="s">
        <v>42</v>
      </c>
      <c r="C137" s="21" t="s">
        <v>43</v>
      </c>
      <c r="D137" s="21" t="s">
        <v>415</v>
      </c>
      <c r="E137" s="21" t="s">
        <v>416</v>
      </c>
      <c r="F137" s="21" t="s">
        <v>417</v>
      </c>
      <c r="G137" s="21">
        <v>60</v>
      </c>
      <c r="H137" s="21">
        <v>3.2</v>
      </c>
      <c r="I137" s="21" t="s">
        <v>410</v>
      </c>
      <c r="J137" s="30">
        <v>44908</v>
      </c>
      <c r="K137" s="30">
        <v>44914</v>
      </c>
      <c r="L137" s="28" t="s">
        <v>418</v>
      </c>
      <c r="M137" s="21">
        <v>980</v>
      </c>
      <c r="N137" s="30">
        <v>44867</v>
      </c>
      <c r="O137" s="60">
        <v>1404</v>
      </c>
      <c r="P137" s="30">
        <v>44901</v>
      </c>
      <c r="Q137" s="60">
        <v>424</v>
      </c>
      <c r="R137" s="21">
        <v>4</v>
      </c>
      <c r="S137" s="21">
        <v>4</v>
      </c>
      <c r="T137" s="23">
        <v>61250</v>
      </c>
      <c r="U137" s="48"/>
      <c r="V137" s="65"/>
    </row>
    <row r="138" spans="1:22" ht="30" customHeight="1">
      <c r="A138" s="20">
        <v>134</v>
      </c>
      <c r="B138" s="21" t="s">
        <v>30</v>
      </c>
      <c r="C138" s="21" t="s">
        <v>31</v>
      </c>
      <c r="D138" s="21" t="s">
        <v>32</v>
      </c>
      <c r="E138" s="21" t="s">
        <v>33</v>
      </c>
      <c r="F138" s="21" t="s">
        <v>419</v>
      </c>
      <c r="G138" s="21">
        <v>60</v>
      </c>
      <c r="H138" s="21">
        <v>3.2</v>
      </c>
      <c r="I138" s="21" t="s">
        <v>29</v>
      </c>
      <c r="J138" s="28">
        <v>44910</v>
      </c>
      <c r="K138" s="28">
        <v>44910</v>
      </c>
      <c r="L138" s="28" t="s">
        <v>420</v>
      </c>
      <c r="M138" s="21">
        <v>1548</v>
      </c>
      <c r="N138" s="28">
        <v>44883</v>
      </c>
      <c r="O138" s="21">
        <v>1548</v>
      </c>
      <c r="P138" s="28">
        <v>44910</v>
      </c>
      <c r="Q138" s="21">
        <v>1548</v>
      </c>
      <c r="R138" s="21">
        <v>4</v>
      </c>
      <c r="S138" s="21">
        <v>4</v>
      </c>
      <c r="T138" s="23">
        <v>96750</v>
      </c>
      <c r="U138" s="48"/>
      <c r="V138" s="65"/>
    </row>
    <row r="139" spans="1:22" ht="30" customHeight="1">
      <c r="A139" s="20">
        <v>135</v>
      </c>
      <c r="B139" s="21" t="s">
        <v>30</v>
      </c>
      <c r="C139" s="21" t="s">
        <v>303</v>
      </c>
      <c r="D139" s="21" t="s">
        <v>421</v>
      </c>
      <c r="E139" s="21" t="s">
        <v>422</v>
      </c>
      <c r="F139" s="21" t="s">
        <v>423</v>
      </c>
      <c r="G139" s="21">
        <v>180</v>
      </c>
      <c r="H139" s="21">
        <v>2.5</v>
      </c>
      <c r="I139" s="21" t="s">
        <v>424</v>
      </c>
      <c r="J139" s="28">
        <v>44886</v>
      </c>
      <c r="K139" s="28">
        <v>44897</v>
      </c>
      <c r="L139" s="28" t="s">
        <v>425</v>
      </c>
      <c r="M139" s="21">
        <v>3912</v>
      </c>
      <c r="N139" s="28" t="s">
        <v>426</v>
      </c>
      <c r="O139" s="21">
        <v>7863.324729</v>
      </c>
      <c r="P139" s="28">
        <v>44897</v>
      </c>
      <c r="Q139" s="21">
        <v>3912</v>
      </c>
      <c r="R139" s="21">
        <v>4</v>
      </c>
      <c r="S139" s="21">
        <v>4</v>
      </c>
      <c r="T139" s="23">
        <v>244500</v>
      </c>
      <c r="U139" s="48"/>
      <c r="V139" s="65"/>
    </row>
    <row r="140" spans="1:22" ht="30" customHeight="1">
      <c r="A140" s="20">
        <v>136</v>
      </c>
      <c r="B140" s="21" t="s">
        <v>30</v>
      </c>
      <c r="C140" s="21" t="s">
        <v>303</v>
      </c>
      <c r="D140" s="21" t="s">
        <v>421</v>
      </c>
      <c r="E140" s="21" t="s">
        <v>422</v>
      </c>
      <c r="F140" s="21" t="s">
        <v>423</v>
      </c>
      <c r="G140" s="21">
        <v>180</v>
      </c>
      <c r="H140" s="21">
        <v>2.5</v>
      </c>
      <c r="I140" s="21" t="s">
        <v>424</v>
      </c>
      <c r="J140" s="28">
        <v>44886</v>
      </c>
      <c r="K140" s="28">
        <v>44918</v>
      </c>
      <c r="L140" s="28" t="s">
        <v>425</v>
      </c>
      <c r="M140" s="21">
        <v>5097.5498</v>
      </c>
      <c r="N140" s="28" t="s">
        <v>427</v>
      </c>
      <c r="O140" s="21">
        <v>12088.790729</v>
      </c>
      <c r="P140" s="28">
        <v>44918</v>
      </c>
      <c r="Q140" s="21">
        <v>5097.5498</v>
      </c>
      <c r="R140" s="21">
        <v>4</v>
      </c>
      <c r="S140" s="21">
        <v>4</v>
      </c>
      <c r="T140" s="23">
        <v>318596.8625</v>
      </c>
      <c r="U140" s="48"/>
      <c r="V140" s="65"/>
    </row>
    <row r="141" spans="1:22" ht="30" customHeight="1">
      <c r="A141" s="20">
        <v>137</v>
      </c>
      <c r="B141" s="21" t="s">
        <v>30</v>
      </c>
      <c r="C141" s="21" t="s">
        <v>43</v>
      </c>
      <c r="D141" s="21" t="s">
        <v>428</v>
      </c>
      <c r="E141" s="21" t="s">
        <v>429</v>
      </c>
      <c r="F141" s="21" t="s">
        <v>430</v>
      </c>
      <c r="G141" s="21">
        <v>60</v>
      </c>
      <c r="H141" s="21">
        <v>2.5</v>
      </c>
      <c r="I141" s="21" t="s">
        <v>431</v>
      </c>
      <c r="J141" s="28">
        <v>44897</v>
      </c>
      <c r="K141" s="28">
        <v>44924</v>
      </c>
      <c r="L141" s="28" t="s">
        <v>432</v>
      </c>
      <c r="M141" s="21">
        <v>31.1952</v>
      </c>
      <c r="N141" s="28">
        <v>44914</v>
      </c>
      <c r="O141" s="21">
        <v>129.98</v>
      </c>
      <c r="P141" s="28">
        <v>44924</v>
      </c>
      <c r="Q141" s="21">
        <v>31.1952</v>
      </c>
      <c r="R141" s="21">
        <v>4</v>
      </c>
      <c r="S141" s="21">
        <v>4</v>
      </c>
      <c r="T141" s="23">
        <v>1949.7</v>
      </c>
      <c r="U141" s="48"/>
      <c r="V141" s="65"/>
    </row>
    <row r="142" spans="1:22" ht="30" customHeight="1">
      <c r="A142" s="20">
        <v>138</v>
      </c>
      <c r="B142" s="21" t="s">
        <v>30</v>
      </c>
      <c r="C142" s="21" t="s">
        <v>43</v>
      </c>
      <c r="D142" s="21" t="s">
        <v>433</v>
      </c>
      <c r="E142" s="21" t="s">
        <v>434</v>
      </c>
      <c r="F142" s="21" t="s">
        <v>435</v>
      </c>
      <c r="G142" s="21">
        <v>95</v>
      </c>
      <c r="H142" s="21">
        <v>2.5</v>
      </c>
      <c r="I142" s="21" t="s">
        <v>57</v>
      </c>
      <c r="J142" s="28">
        <v>44883</v>
      </c>
      <c r="K142" s="28">
        <v>44915</v>
      </c>
      <c r="L142" s="28" t="s">
        <v>436</v>
      </c>
      <c r="M142" s="21">
        <v>4276.74</v>
      </c>
      <c r="N142" s="28">
        <v>44915</v>
      </c>
      <c r="O142" s="21">
        <v>4276.74</v>
      </c>
      <c r="P142" s="28">
        <v>44915</v>
      </c>
      <c r="Q142" s="21">
        <v>4276.74</v>
      </c>
      <c r="R142" s="21">
        <v>4</v>
      </c>
      <c r="S142" s="21">
        <v>4</v>
      </c>
      <c r="T142" s="23">
        <v>267296.25</v>
      </c>
      <c r="U142" s="48"/>
      <c r="V142" s="65"/>
    </row>
    <row r="143" spans="1:22" ht="30" customHeight="1">
      <c r="A143" s="20">
        <v>139</v>
      </c>
      <c r="B143" s="21" t="s">
        <v>30</v>
      </c>
      <c r="C143" s="21" t="s">
        <v>43</v>
      </c>
      <c r="D143" s="21" t="s">
        <v>437</v>
      </c>
      <c r="E143" s="21" t="s">
        <v>438</v>
      </c>
      <c r="F143" s="21" t="s">
        <v>243</v>
      </c>
      <c r="G143" s="21">
        <v>36</v>
      </c>
      <c r="H143" s="21">
        <v>2.5</v>
      </c>
      <c r="I143" s="21" t="s">
        <v>439</v>
      </c>
      <c r="J143" s="28">
        <v>44903</v>
      </c>
      <c r="K143" s="28">
        <v>44921</v>
      </c>
      <c r="L143" s="28" t="s">
        <v>440</v>
      </c>
      <c r="M143" s="21">
        <v>777.484</v>
      </c>
      <c r="N143" s="28" t="s">
        <v>441</v>
      </c>
      <c r="O143" s="21">
        <v>971.855</v>
      </c>
      <c r="P143" s="28">
        <v>44921</v>
      </c>
      <c r="Q143" s="21">
        <v>777.484</v>
      </c>
      <c r="R143" s="21">
        <v>4</v>
      </c>
      <c r="S143" s="21">
        <v>4</v>
      </c>
      <c r="T143" s="23">
        <v>48592.75</v>
      </c>
      <c r="U143" s="48"/>
      <c r="V143" s="65"/>
    </row>
    <row r="144" spans="1:22" ht="30" customHeight="1">
      <c r="A144" s="20">
        <v>140</v>
      </c>
      <c r="B144" s="21" t="s">
        <v>30</v>
      </c>
      <c r="C144" s="21" t="s">
        <v>26</v>
      </c>
      <c r="D144" s="21" t="s">
        <v>442</v>
      </c>
      <c r="E144" s="21" t="s">
        <v>443</v>
      </c>
      <c r="F144" s="21" t="s">
        <v>190</v>
      </c>
      <c r="G144" s="21">
        <v>36</v>
      </c>
      <c r="H144" s="21">
        <v>2.98</v>
      </c>
      <c r="I144" s="21" t="s">
        <v>444</v>
      </c>
      <c r="J144" s="28">
        <v>44908</v>
      </c>
      <c r="K144" s="28">
        <v>44914</v>
      </c>
      <c r="L144" s="28" t="s">
        <v>445</v>
      </c>
      <c r="M144" s="21">
        <v>1247.0947</v>
      </c>
      <c r="N144" s="28" t="s">
        <v>446</v>
      </c>
      <c r="O144" s="21">
        <v>1247.0947</v>
      </c>
      <c r="P144" s="28">
        <v>44914</v>
      </c>
      <c r="Q144" s="21">
        <v>1247.0947</v>
      </c>
      <c r="R144" s="21">
        <v>4</v>
      </c>
      <c r="S144" s="21">
        <v>4</v>
      </c>
      <c r="T144" s="23">
        <v>77943.41875</v>
      </c>
      <c r="U144" s="48"/>
      <c r="V144" s="65"/>
    </row>
    <row r="145" spans="1:22" ht="30" customHeight="1">
      <c r="A145" s="20">
        <v>141</v>
      </c>
      <c r="B145" s="21" t="s">
        <v>30</v>
      </c>
      <c r="C145" s="21" t="s">
        <v>26</v>
      </c>
      <c r="D145" s="21" t="s">
        <v>442</v>
      </c>
      <c r="E145" s="21" t="s">
        <v>443</v>
      </c>
      <c r="F145" s="21" t="s">
        <v>190</v>
      </c>
      <c r="G145" s="21">
        <v>36</v>
      </c>
      <c r="H145" s="21">
        <v>2.98</v>
      </c>
      <c r="I145" s="21" t="s">
        <v>444</v>
      </c>
      <c r="J145" s="28">
        <v>44908</v>
      </c>
      <c r="K145" s="28">
        <v>44918</v>
      </c>
      <c r="L145" s="28" t="s">
        <v>312</v>
      </c>
      <c r="M145" s="25">
        <v>739.12872</v>
      </c>
      <c r="N145" s="28" t="s">
        <v>446</v>
      </c>
      <c r="O145" s="21">
        <v>747.22872</v>
      </c>
      <c r="P145" s="28">
        <v>44918</v>
      </c>
      <c r="Q145" s="21">
        <v>747.22872</v>
      </c>
      <c r="R145" s="21">
        <v>4</v>
      </c>
      <c r="S145" s="21">
        <v>4</v>
      </c>
      <c r="T145" s="23">
        <v>46195.545</v>
      </c>
      <c r="U145" s="48"/>
      <c r="V145" s="65"/>
    </row>
    <row r="146" spans="1:22" ht="30" customHeight="1">
      <c r="A146" s="20">
        <v>142</v>
      </c>
      <c r="B146" s="21" t="s">
        <v>30</v>
      </c>
      <c r="C146" s="21" t="s">
        <v>26</v>
      </c>
      <c r="D146" s="21" t="s">
        <v>442</v>
      </c>
      <c r="E146" s="21" t="s">
        <v>443</v>
      </c>
      <c r="F146" s="21" t="s">
        <v>190</v>
      </c>
      <c r="G146" s="21">
        <v>36</v>
      </c>
      <c r="H146" s="21">
        <v>2.98</v>
      </c>
      <c r="I146" s="21" t="s">
        <v>444</v>
      </c>
      <c r="J146" s="28">
        <v>44908</v>
      </c>
      <c r="K146" s="28">
        <v>44926</v>
      </c>
      <c r="L146" s="28" t="s">
        <v>447</v>
      </c>
      <c r="M146" s="25">
        <v>2794.895365</v>
      </c>
      <c r="N146" s="28" t="s">
        <v>446</v>
      </c>
      <c r="O146" s="21">
        <v>3005.67658</v>
      </c>
      <c r="P146" s="28">
        <v>44926</v>
      </c>
      <c r="Q146" s="21">
        <v>3005.67658</v>
      </c>
      <c r="R146" s="21">
        <v>4</v>
      </c>
      <c r="S146" s="21">
        <v>4</v>
      </c>
      <c r="T146" s="23">
        <v>174680.9603125</v>
      </c>
      <c r="U146" s="48"/>
      <c r="V146" s="65"/>
    </row>
    <row r="147" spans="1:22" ht="30" customHeight="1">
      <c r="A147" s="20">
        <v>143</v>
      </c>
      <c r="B147" s="21" t="s">
        <v>30</v>
      </c>
      <c r="C147" s="21" t="s">
        <v>43</v>
      </c>
      <c r="D147" s="21" t="s">
        <v>448</v>
      </c>
      <c r="E147" s="21" t="s">
        <v>449</v>
      </c>
      <c r="F147" s="21" t="s">
        <v>450</v>
      </c>
      <c r="G147" s="21">
        <v>72</v>
      </c>
      <c r="H147" s="21">
        <v>2.5</v>
      </c>
      <c r="I147" s="21" t="s">
        <v>451</v>
      </c>
      <c r="J147" s="28">
        <v>44923</v>
      </c>
      <c r="K147" s="28">
        <v>44925</v>
      </c>
      <c r="L147" s="28" t="s">
        <v>452</v>
      </c>
      <c r="M147" s="21">
        <v>361.018</v>
      </c>
      <c r="N147" s="28">
        <v>44923</v>
      </c>
      <c r="O147" s="21">
        <v>2268.56</v>
      </c>
      <c r="P147" s="28">
        <v>44925</v>
      </c>
      <c r="Q147" s="21">
        <v>361.018001</v>
      </c>
      <c r="R147" s="21">
        <v>4</v>
      </c>
      <c r="S147" s="21">
        <v>4</v>
      </c>
      <c r="T147" s="23">
        <v>22563.625</v>
      </c>
      <c r="U147" s="48"/>
      <c r="V147" s="65"/>
    </row>
    <row r="148" spans="1:22" ht="30" customHeight="1">
      <c r="A148" s="20">
        <v>144</v>
      </c>
      <c r="B148" s="21" t="s">
        <v>30</v>
      </c>
      <c r="C148" s="21" t="s">
        <v>43</v>
      </c>
      <c r="D148" s="21" t="s">
        <v>453</v>
      </c>
      <c r="E148" s="21" t="s">
        <v>454</v>
      </c>
      <c r="F148" s="21" t="s">
        <v>190</v>
      </c>
      <c r="G148" s="21">
        <v>120</v>
      </c>
      <c r="H148" s="21">
        <v>2.5</v>
      </c>
      <c r="I148" s="21" t="s">
        <v>455</v>
      </c>
      <c r="J148" s="28">
        <v>44903</v>
      </c>
      <c r="K148" s="28">
        <v>44926</v>
      </c>
      <c r="L148" s="28" t="s">
        <v>297</v>
      </c>
      <c r="M148" s="21">
        <v>998.6616</v>
      </c>
      <c r="N148" s="28">
        <v>44923</v>
      </c>
      <c r="O148" s="21">
        <v>3467.58</v>
      </c>
      <c r="P148" s="28">
        <v>44926</v>
      </c>
      <c r="Q148" s="21">
        <v>998.6616</v>
      </c>
      <c r="R148" s="21">
        <v>4</v>
      </c>
      <c r="S148" s="21">
        <v>4</v>
      </c>
      <c r="T148" s="23">
        <v>62416.35</v>
      </c>
      <c r="U148" s="48"/>
      <c r="V148" s="65"/>
    </row>
    <row r="149" spans="1:22" ht="30" customHeight="1">
      <c r="A149" s="20">
        <v>145</v>
      </c>
      <c r="B149" s="21" t="s">
        <v>30</v>
      </c>
      <c r="C149" s="21" t="s">
        <v>43</v>
      </c>
      <c r="D149" s="21" t="s">
        <v>456</v>
      </c>
      <c r="E149" s="21" t="s">
        <v>457</v>
      </c>
      <c r="F149" s="21" t="s">
        <v>243</v>
      </c>
      <c r="G149" s="21">
        <v>84</v>
      </c>
      <c r="H149" s="21">
        <v>3</v>
      </c>
      <c r="I149" s="21" t="s">
        <v>455</v>
      </c>
      <c r="J149" s="28">
        <v>44894</v>
      </c>
      <c r="K149" s="28">
        <v>44911</v>
      </c>
      <c r="L149" s="28" t="s">
        <v>458</v>
      </c>
      <c r="M149" s="21">
        <v>430</v>
      </c>
      <c r="N149" s="28">
        <v>44832</v>
      </c>
      <c r="O149" s="21">
        <v>998</v>
      </c>
      <c r="P149" s="28">
        <v>44911</v>
      </c>
      <c r="Q149" s="21">
        <v>430</v>
      </c>
      <c r="R149" s="21">
        <v>4</v>
      </c>
      <c r="S149" s="21">
        <v>4</v>
      </c>
      <c r="T149" s="23">
        <v>26875</v>
      </c>
      <c r="U149" s="48"/>
      <c r="V149" s="65"/>
    </row>
    <row r="150" spans="1:22" ht="30" customHeight="1">
      <c r="A150" s="20">
        <v>146</v>
      </c>
      <c r="B150" s="21" t="s">
        <v>30</v>
      </c>
      <c r="C150" s="21" t="s">
        <v>26</v>
      </c>
      <c r="D150" s="21" t="s">
        <v>459</v>
      </c>
      <c r="E150" s="21" t="s">
        <v>460</v>
      </c>
      <c r="F150" s="21" t="s">
        <v>461</v>
      </c>
      <c r="G150" s="21">
        <v>240</v>
      </c>
      <c r="H150" s="21">
        <v>2.5</v>
      </c>
      <c r="I150" s="21" t="s">
        <v>462</v>
      </c>
      <c r="J150" s="28">
        <v>44903</v>
      </c>
      <c r="K150" s="28">
        <v>44922</v>
      </c>
      <c r="L150" s="28" t="s">
        <v>463</v>
      </c>
      <c r="M150" s="21">
        <v>22.5</v>
      </c>
      <c r="N150" s="28" t="s">
        <v>464</v>
      </c>
      <c r="O150" s="21">
        <v>22.5</v>
      </c>
      <c r="P150" s="28">
        <v>44922</v>
      </c>
      <c r="Q150" s="21">
        <v>22.5</v>
      </c>
      <c r="R150" s="21">
        <v>4</v>
      </c>
      <c r="S150" s="21">
        <v>4</v>
      </c>
      <c r="T150" s="23">
        <v>1406.25</v>
      </c>
      <c r="U150" s="48"/>
      <c r="V150" s="65"/>
    </row>
    <row r="151" spans="1:22" ht="30" customHeight="1">
      <c r="A151" s="20">
        <v>147</v>
      </c>
      <c r="B151" s="21" t="s">
        <v>30</v>
      </c>
      <c r="C151" s="21" t="s">
        <v>26</v>
      </c>
      <c r="D151" s="21" t="s">
        <v>459</v>
      </c>
      <c r="E151" s="21" t="s">
        <v>460</v>
      </c>
      <c r="F151" s="21" t="s">
        <v>461</v>
      </c>
      <c r="G151" s="21">
        <v>240</v>
      </c>
      <c r="H151" s="21">
        <v>2.5</v>
      </c>
      <c r="I151" s="21" t="s">
        <v>462</v>
      </c>
      <c r="J151" s="28">
        <v>44903</v>
      </c>
      <c r="K151" s="28">
        <v>44923</v>
      </c>
      <c r="L151" s="28" t="s">
        <v>463</v>
      </c>
      <c r="M151" s="21">
        <v>2522.52</v>
      </c>
      <c r="N151" s="28" t="s">
        <v>464</v>
      </c>
      <c r="O151" s="21">
        <v>2522.52</v>
      </c>
      <c r="P151" s="28">
        <v>44923</v>
      </c>
      <c r="Q151" s="21">
        <v>2522.52</v>
      </c>
      <c r="R151" s="21">
        <v>4</v>
      </c>
      <c r="S151" s="21">
        <v>4</v>
      </c>
      <c r="T151" s="23">
        <v>157657.5</v>
      </c>
      <c r="U151" s="48"/>
      <c r="V151" s="65"/>
    </row>
    <row r="152" spans="1:22" ht="30" customHeight="1">
      <c r="A152" s="20">
        <v>148</v>
      </c>
      <c r="B152" s="21" t="s">
        <v>30</v>
      </c>
      <c r="C152" s="21" t="s">
        <v>26</v>
      </c>
      <c r="D152" s="21" t="s">
        <v>459</v>
      </c>
      <c r="E152" s="21" t="s">
        <v>460</v>
      </c>
      <c r="F152" s="21" t="s">
        <v>461</v>
      </c>
      <c r="G152" s="21">
        <v>240</v>
      </c>
      <c r="H152" s="21">
        <v>2.5</v>
      </c>
      <c r="I152" s="21" t="s">
        <v>462</v>
      </c>
      <c r="J152" s="28">
        <v>44903</v>
      </c>
      <c r="K152" s="28">
        <v>44924</v>
      </c>
      <c r="L152" s="28" t="s">
        <v>463</v>
      </c>
      <c r="M152" s="21">
        <v>508.5186</v>
      </c>
      <c r="N152" s="28" t="s">
        <v>464</v>
      </c>
      <c r="O152" s="21">
        <v>508.5186</v>
      </c>
      <c r="P152" s="28">
        <v>44924</v>
      </c>
      <c r="Q152" s="21">
        <v>508.5186</v>
      </c>
      <c r="R152" s="21">
        <v>4</v>
      </c>
      <c r="S152" s="21">
        <v>4</v>
      </c>
      <c r="T152" s="23">
        <v>31782.4125</v>
      </c>
      <c r="U152" s="48"/>
      <c r="V152" s="65"/>
    </row>
    <row r="153" spans="1:22" ht="30" customHeight="1">
      <c r="A153" s="20">
        <v>149</v>
      </c>
      <c r="B153" s="21" t="s">
        <v>30</v>
      </c>
      <c r="C153" s="21" t="s">
        <v>26</v>
      </c>
      <c r="D153" s="21" t="s">
        <v>459</v>
      </c>
      <c r="E153" s="21" t="s">
        <v>460</v>
      </c>
      <c r="F153" s="21" t="s">
        <v>461</v>
      </c>
      <c r="G153" s="21">
        <v>240</v>
      </c>
      <c r="H153" s="21">
        <v>2.5</v>
      </c>
      <c r="I153" s="21" t="s">
        <v>462</v>
      </c>
      <c r="J153" s="28">
        <v>44903</v>
      </c>
      <c r="K153" s="28">
        <v>44925</v>
      </c>
      <c r="L153" s="28" t="s">
        <v>463</v>
      </c>
      <c r="M153" s="21">
        <v>8661.0743</v>
      </c>
      <c r="N153" s="28" t="s">
        <v>464</v>
      </c>
      <c r="O153" s="21">
        <v>8661.074295</v>
      </c>
      <c r="P153" s="28">
        <v>44925</v>
      </c>
      <c r="Q153" s="21">
        <v>8661.074295</v>
      </c>
      <c r="R153" s="21">
        <v>4</v>
      </c>
      <c r="S153" s="21">
        <v>4</v>
      </c>
      <c r="T153" s="23">
        <v>541317.14375</v>
      </c>
      <c r="U153" s="48"/>
      <c r="V153" s="65"/>
    </row>
    <row r="154" spans="1:22" ht="30" customHeight="1">
      <c r="A154" s="20">
        <v>150</v>
      </c>
      <c r="B154" s="21" t="s">
        <v>30</v>
      </c>
      <c r="C154" s="21" t="s">
        <v>43</v>
      </c>
      <c r="D154" s="21" t="s">
        <v>465</v>
      </c>
      <c r="E154" s="21" t="s">
        <v>466</v>
      </c>
      <c r="F154" s="21" t="s">
        <v>467</v>
      </c>
      <c r="G154" s="21">
        <v>120</v>
      </c>
      <c r="H154" s="21">
        <v>2.5</v>
      </c>
      <c r="I154" s="21" t="s">
        <v>468</v>
      </c>
      <c r="J154" s="28">
        <v>44911</v>
      </c>
      <c r="K154" s="28">
        <v>44915</v>
      </c>
      <c r="L154" s="28" t="s">
        <v>469</v>
      </c>
      <c r="M154" s="21">
        <v>82.8</v>
      </c>
      <c r="N154" s="28" t="s">
        <v>470</v>
      </c>
      <c r="O154" s="21">
        <v>345</v>
      </c>
      <c r="P154" s="28">
        <v>44915</v>
      </c>
      <c r="Q154" s="21">
        <v>82.8</v>
      </c>
      <c r="R154" s="21">
        <v>4</v>
      </c>
      <c r="S154" s="21">
        <v>4</v>
      </c>
      <c r="T154" s="23">
        <v>5175</v>
      </c>
      <c r="U154" s="48"/>
      <c r="V154" s="65"/>
    </row>
    <row r="155" spans="1:22" ht="30" customHeight="1">
      <c r="A155" s="20">
        <v>151</v>
      </c>
      <c r="B155" s="21" t="s">
        <v>30</v>
      </c>
      <c r="C155" s="21" t="s">
        <v>43</v>
      </c>
      <c r="D155" s="21" t="s">
        <v>465</v>
      </c>
      <c r="E155" s="21" t="s">
        <v>466</v>
      </c>
      <c r="F155" s="21" t="s">
        <v>467</v>
      </c>
      <c r="G155" s="21">
        <v>120</v>
      </c>
      <c r="H155" s="21">
        <v>2.5</v>
      </c>
      <c r="I155" s="21" t="s">
        <v>468</v>
      </c>
      <c r="J155" s="28">
        <v>44911</v>
      </c>
      <c r="K155" s="28">
        <v>44925</v>
      </c>
      <c r="L155" s="28" t="s">
        <v>469</v>
      </c>
      <c r="M155" s="21">
        <v>3483.134</v>
      </c>
      <c r="N155" s="28" t="s">
        <v>470</v>
      </c>
      <c r="O155" s="21">
        <v>3603.009</v>
      </c>
      <c r="P155" s="28">
        <v>44925</v>
      </c>
      <c r="Q155" s="21">
        <v>3483.134</v>
      </c>
      <c r="R155" s="21">
        <v>4</v>
      </c>
      <c r="S155" s="21">
        <v>4</v>
      </c>
      <c r="T155" s="23">
        <v>217695.875</v>
      </c>
      <c r="U155" s="48"/>
      <c r="V155" s="65"/>
    </row>
    <row r="156" spans="1:22" ht="30" customHeight="1">
      <c r="A156" s="20">
        <v>152</v>
      </c>
      <c r="B156" s="21" t="s">
        <v>30</v>
      </c>
      <c r="C156" s="21" t="s">
        <v>43</v>
      </c>
      <c r="D156" s="21" t="s">
        <v>465</v>
      </c>
      <c r="E156" s="21" t="s">
        <v>466</v>
      </c>
      <c r="F156" s="21" t="s">
        <v>467</v>
      </c>
      <c r="G156" s="21">
        <v>120</v>
      </c>
      <c r="H156" s="21">
        <v>2.5</v>
      </c>
      <c r="I156" s="21" t="s">
        <v>468</v>
      </c>
      <c r="J156" s="28">
        <v>44911</v>
      </c>
      <c r="K156" s="28">
        <v>44925</v>
      </c>
      <c r="L156" s="28" t="s">
        <v>469</v>
      </c>
      <c r="M156" s="21">
        <v>8878.4703</v>
      </c>
      <c r="N156" s="28" t="s">
        <v>470</v>
      </c>
      <c r="O156" s="21">
        <v>9912.0213</v>
      </c>
      <c r="P156" s="28">
        <v>44925</v>
      </c>
      <c r="Q156" s="21">
        <v>8878.47029</v>
      </c>
      <c r="R156" s="21">
        <v>4</v>
      </c>
      <c r="S156" s="21">
        <v>4</v>
      </c>
      <c r="T156" s="23">
        <v>554904.39375</v>
      </c>
      <c r="U156" s="48"/>
      <c r="V156" s="65"/>
    </row>
    <row r="157" spans="1:22" ht="30" customHeight="1">
      <c r="A157" s="20">
        <v>153</v>
      </c>
      <c r="B157" s="21" t="s">
        <v>30</v>
      </c>
      <c r="C157" s="21" t="s">
        <v>43</v>
      </c>
      <c r="D157" s="21" t="s">
        <v>465</v>
      </c>
      <c r="E157" s="21" t="s">
        <v>466</v>
      </c>
      <c r="F157" s="21" t="s">
        <v>467</v>
      </c>
      <c r="G157" s="21">
        <v>120</v>
      </c>
      <c r="H157" s="21">
        <v>2.5</v>
      </c>
      <c r="I157" s="21" t="s">
        <v>468</v>
      </c>
      <c r="J157" s="28">
        <v>44911</v>
      </c>
      <c r="K157" s="28">
        <v>44923</v>
      </c>
      <c r="L157" s="28" t="s">
        <v>469</v>
      </c>
      <c r="M157" s="21">
        <v>4592.477</v>
      </c>
      <c r="N157" s="28" t="s">
        <v>470</v>
      </c>
      <c r="O157" s="21">
        <v>4857.7376</v>
      </c>
      <c r="P157" s="28">
        <v>44923</v>
      </c>
      <c r="Q157" s="21">
        <v>4592.47702</v>
      </c>
      <c r="R157" s="21">
        <v>4</v>
      </c>
      <c r="S157" s="21">
        <v>4</v>
      </c>
      <c r="T157" s="23">
        <v>287029.8125</v>
      </c>
      <c r="U157" s="48"/>
      <c r="V157" s="65"/>
    </row>
    <row r="158" spans="1:22" ht="30" customHeight="1">
      <c r="A158" s="20">
        <v>154</v>
      </c>
      <c r="B158" s="21" t="s">
        <v>30</v>
      </c>
      <c r="C158" s="21" t="s">
        <v>43</v>
      </c>
      <c r="D158" s="21" t="s">
        <v>465</v>
      </c>
      <c r="E158" s="21" t="s">
        <v>466</v>
      </c>
      <c r="F158" s="21" t="s">
        <v>354</v>
      </c>
      <c r="G158" s="21">
        <v>120</v>
      </c>
      <c r="H158" s="21">
        <v>2.5</v>
      </c>
      <c r="I158" s="21" t="s">
        <v>468</v>
      </c>
      <c r="J158" s="28">
        <v>44911</v>
      </c>
      <c r="K158" s="28">
        <v>44916</v>
      </c>
      <c r="L158" s="28" t="s">
        <v>469</v>
      </c>
      <c r="M158" s="21">
        <v>15.2</v>
      </c>
      <c r="N158" s="28" t="s">
        <v>470</v>
      </c>
      <c r="O158" s="21">
        <v>19</v>
      </c>
      <c r="P158" s="28">
        <v>44916</v>
      </c>
      <c r="Q158" s="21">
        <v>15.2</v>
      </c>
      <c r="R158" s="21">
        <v>4</v>
      </c>
      <c r="S158" s="21">
        <v>4</v>
      </c>
      <c r="T158" s="23">
        <v>950</v>
      </c>
      <c r="U158" s="48"/>
      <c r="V158" s="65"/>
    </row>
    <row r="159" spans="1:22" ht="30" customHeight="1">
      <c r="A159" s="20">
        <v>155</v>
      </c>
      <c r="B159" s="21" t="s">
        <v>30</v>
      </c>
      <c r="C159" s="21" t="s">
        <v>43</v>
      </c>
      <c r="D159" s="21" t="s">
        <v>465</v>
      </c>
      <c r="E159" s="21" t="s">
        <v>466</v>
      </c>
      <c r="F159" s="21" t="s">
        <v>354</v>
      </c>
      <c r="G159" s="21">
        <v>120</v>
      </c>
      <c r="H159" s="21">
        <v>2.5</v>
      </c>
      <c r="I159" s="21" t="s">
        <v>468</v>
      </c>
      <c r="J159" s="28">
        <v>44911</v>
      </c>
      <c r="K159" s="28">
        <v>44923</v>
      </c>
      <c r="L159" s="28" t="s">
        <v>469</v>
      </c>
      <c r="M159" s="21">
        <v>321.0448</v>
      </c>
      <c r="N159" s="28" t="s">
        <v>470</v>
      </c>
      <c r="O159" s="21">
        <v>394.82</v>
      </c>
      <c r="P159" s="28">
        <v>44923</v>
      </c>
      <c r="Q159" s="21">
        <v>321.0448</v>
      </c>
      <c r="R159" s="21">
        <v>4</v>
      </c>
      <c r="S159" s="21">
        <v>4</v>
      </c>
      <c r="T159" s="23">
        <v>20065.3</v>
      </c>
      <c r="U159" s="48"/>
      <c r="V159" s="65"/>
    </row>
    <row r="160" spans="1:22" ht="30" customHeight="1">
      <c r="A160" s="20">
        <v>156</v>
      </c>
      <c r="B160" s="21" t="s">
        <v>30</v>
      </c>
      <c r="C160" s="21" t="s">
        <v>43</v>
      </c>
      <c r="D160" s="21" t="s">
        <v>465</v>
      </c>
      <c r="E160" s="21" t="s">
        <v>466</v>
      </c>
      <c r="F160" s="21" t="s">
        <v>354</v>
      </c>
      <c r="G160" s="21">
        <v>120</v>
      </c>
      <c r="H160" s="21">
        <v>2.5</v>
      </c>
      <c r="I160" s="21" t="s">
        <v>468</v>
      </c>
      <c r="J160" s="28">
        <v>44911</v>
      </c>
      <c r="K160" s="28">
        <v>44925</v>
      </c>
      <c r="L160" s="28" t="s">
        <v>469</v>
      </c>
      <c r="M160" s="21">
        <v>735.0384</v>
      </c>
      <c r="N160" s="28" t="s">
        <v>470</v>
      </c>
      <c r="O160" s="21">
        <v>910.962</v>
      </c>
      <c r="P160" s="28">
        <v>44925</v>
      </c>
      <c r="Q160" s="21">
        <v>735.0384</v>
      </c>
      <c r="R160" s="21">
        <v>4</v>
      </c>
      <c r="S160" s="21">
        <v>4</v>
      </c>
      <c r="T160" s="23">
        <v>45939.9</v>
      </c>
      <c r="U160" s="48"/>
      <c r="V160" s="65"/>
    </row>
    <row r="161" spans="1:22" ht="30" customHeight="1">
      <c r="A161" s="20">
        <v>157</v>
      </c>
      <c r="B161" s="21" t="s">
        <v>30</v>
      </c>
      <c r="C161" s="21" t="s">
        <v>43</v>
      </c>
      <c r="D161" s="21" t="s">
        <v>465</v>
      </c>
      <c r="E161" s="21" t="s">
        <v>466</v>
      </c>
      <c r="F161" s="21" t="s">
        <v>354</v>
      </c>
      <c r="G161" s="21">
        <v>120</v>
      </c>
      <c r="H161" s="21">
        <v>2.5</v>
      </c>
      <c r="I161" s="21" t="s">
        <v>468</v>
      </c>
      <c r="J161" s="28">
        <v>44911</v>
      </c>
      <c r="K161" s="28">
        <v>44925</v>
      </c>
      <c r="L161" s="28" t="s">
        <v>469</v>
      </c>
      <c r="M161" s="21">
        <v>2267.2171</v>
      </c>
      <c r="N161" s="28" t="s">
        <v>470</v>
      </c>
      <c r="O161" s="21">
        <v>2799.8484</v>
      </c>
      <c r="P161" s="28">
        <v>44925</v>
      </c>
      <c r="Q161" s="21">
        <v>2267.2171</v>
      </c>
      <c r="R161" s="21">
        <v>4</v>
      </c>
      <c r="S161" s="21">
        <v>4</v>
      </c>
      <c r="T161" s="23">
        <v>141701.06875</v>
      </c>
      <c r="U161" s="48"/>
      <c r="V161" s="65"/>
    </row>
    <row r="162" spans="1:22" ht="30" customHeight="1">
      <c r="A162" s="20">
        <v>158</v>
      </c>
      <c r="B162" s="21" t="s">
        <v>30</v>
      </c>
      <c r="C162" s="21" t="s">
        <v>43</v>
      </c>
      <c r="D162" s="21" t="s">
        <v>433</v>
      </c>
      <c r="E162" s="21" t="s">
        <v>434</v>
      </c>
      <c r="F162" s="21" t="s">
        <v>435</v>
      </c>
      <c r="G162" s="21">
        <v>96</v>
      </c>
      <c r="H162" s="21">
        <v>2.5</v>
      </c>
      <c r="I162" s="21" t="s">
        <v>57</v>
      </c>
      <c r="J162" s="28">
        <v>44883</v>
      </c>
      <c r="K162" s="28">
        <v>44895</v>
      </c>
      <c r="L162" s="28">
        <v>47817</v>
      </c>
      <c r="M162" s="21">
        <v>12.7</v>
      </c>
      <c r="N162" s="28">
        <v>44895</v>
      </c>
      <c r="O162" s="21">
        <v>12.7</v>
      </c>
      <c r="P162" s="28">
        <v>44895</v>
      </c>
      <c r="Q162" s="21">
        <v>12.7</v>
      </c>
      <c r="R162" s="21">
        <v>3</v>
      </c>
      <c r="S162" s="21">
        <v>3</v>
      </c>
      <c r="T162" s="23">
        <v>793.75</v>
      </c>
      <c r="U162" s="48"/>
      <c r="V162" s="65"/>
    </row>
    <row r="163" spans="1:22" ht="30" customHeight="1">
      <c r="A163" s="20">
        <v>159</v>
      </c>
      <c r="B163" s="66" t="s">
        <v>49</v>
      </c>
      <c r="C163" s="66" t="s">
        <v>43</v>
      </c>
      <c r="D163" s="66" t="s">
        <v>50</v>
      </c>
      <c r="E163" s="66" t="s">
        <v>51</v>
      </c>
      <c r="F163" s="66" t="s">
        <v>471</v>
      </c>
      <c r="G163" s="68">
        <v>22</v>
      </c>
      <c r="H163" s="69" t="s">
        <v>102</v>
      </c>
      <c r="I163" s="66" t="s">
        <v>40</v>
      </c>
      <c r="J163" s="73">
        <v>44855</v>
      </c>
      <c r="K163" s="68" t="s">
        <v>472</v>
      </c>
      <c r="L163" s="68" t="s">
        <v>473</v>
      </c>
      <c r="M163" s="68">
        <v>207.387</v>
      </c>
      <c r="N163" s="78" t="s">
        <v>474</v>
      </c>
      <c r="O163" s="79">
        <v>407.2</v>
      </c>
      <c r="P163" s="73">
        <v>44901</v>
      </c>
      <c r="Q163" s="79">
        <v>61.74</v>
      </c>
      <c r="R163" s="66">
        <v>4</v>
      </c>
      <c r="S163" s="66">
        <v>4</v>
      </c>
      <c r="T163" s="79">
        <v>12961.6875</v>
      </c>
      <c r="U163" s="83"/>
      <c r="V163" s="65"/>
    </row>
    <row r="164" spans="1:22" ht="30" customHeight="1">
      <c r="A164" s="20">
        <v>160</v>
      </c>
      <c r="B164" s="66" t="s">
        <v>49</v>
      </c>
      <c r="C164" s="66" t="s">
        <v>43</v>
      </c>
      <c r="D164" s="66" t="s">
        <v>50</v>
      </c>
      <c r="E164" s="66" t="s">
        <v>51</v>
      </c>
      <c r="F164" s="66" t="s">
        <v>471</v>
      </c>
      <c r="G164" s="68">
        <v>22</v>
      </c>
      <c r="H164" s="69" t="s">
        <v>102</v>
      </c>
      <c r="I164" s="66" t="s">
        <v>40</v>
      </c>
      <c r="J164" s="73">
        <v>44855</v>
      </c>
      <c r="K164" s="68" t="s">
        <v>153</v>
      </c>
      <c r="L164" s="68" t="s">
        <v>473</v>
      </c>
      <c r="M164" s="68">
        <v>2197.163</v>
      </c>
      <c r="N164" s="78" t="s">
        <v>474</v>
      </c>
      <c r="O164" s="79">
        <v>2698</v>
      </c>
      <c r="P164" s="73">
        <v>44924</v>
      </c>
      <c r="Q164" s="79">
        <v>554.15</v>
      </c>
      <c r="R164" s="66">
        <v>4</v>
      </c>
      <c r="S164" s="66">
        <v>4</v>
      </c>
      <c r="T164" s="79">
        <v>137322.6875</v>
      </c>
      <c r="U164" s="83"/>
      <c r="V164" s="65"/>
    </row>
    <row r="165" spans="1:22" ht="30" customHeight="1">
      <c r="A165" s="20">
        <v>161</v>
      </c>
      <c r="B165" s="21" t="s">
        <v>49</v>
      </c>
      <c r="C165" s="21" t="s">
        <v>26</v>
      </c>
      <c r="D165" s="21" t="s">
        <v>475</v>
      </c>
      <c r="E165" s="21" t="s">
        <v>476</v>
      </c>
      <c r="F165" s="21" t="s">
        <v>243</v>
      </c>
      <c r="G165" s="25">
        <v>36</v>
      </c>
      <c r="H165" s="26" t="s">
        <v>195</v>
      </c>
      <c r="I165" s="21" t="s">
        <v>40</v>
      </c>
      <c r="J165" s="32">
        <v>44925</v>
      </c>
      <c r="K165" s="25" t="s">
        <v>161</v>
      </c>
      <c r="L165" s="25" t="s">
        <v>447</v>
      </c>
      <c r="M165" s="25">
        <v>498.1057</v>
      </c>
      <c r="N165" s="30" t="s">
        <v>477</v>
      </c>
      <c r="O165" s="23">
        <v>674.5274</v>
      </c>
      <c r="P165" s="28">
        <v>44925</v>
      </c>
      <c r="Q165" s="23">
        <v>139.61</v>
      </c>
      <c r="R165" s="21">
        <v>4</v>
      </c>
      <c r="S165" s="21">
        <v>4</v>
      </c>
      <c r="T165" s="23">
        <v>31131.60625</v>
      </c>
      <c r="U165" s="48"/>
      <c r="V165" s="65"/>
    </row>
    <row r="166" spans="1:22" ht="30" customHeight="1">
      <c r="A166" s="20">
        <v>162</v>
      </c>
      <c r="B166" s="21" t="s">
        <v>478</v>
      </c>
      <c r="C166" s="21" t="s">
        <v>43</v>
      </c>
      <c r="D166" s="21" t="s">
        <v>479</v>
      </c>
      <c r="E166" s="21" t="s">
        <v>480</v>
      </c>
      <c r="F166" s="25">
        <v>1920</v>
      </c>
      <c r="G166" s="25">
        <v>24</v>
      </c>
      <c r="H166" s="26" t="s">
        <v>102</v>
      </c>
      <c r="I166" s="21" t="s">
        <v>40</v>
      </c>
      <c r="J166" s="32">
        <v>44921</v>
      </c>
      <c r="K166" s="25" t="s">
        <v>150</v>
      </c>
      <c r="L166" s="25" t="s">
        <v>481</v>
      </c>
      <c r="M166" s="25">
        <v>800</v>
      </c>
      <c r="N166" s="30">
        <v>44915</v>
      </c>
      <c r="O166" s="21">
        <v>2353.3</v>
      </c>
      <c r="P166" s="28" t="s">
        <v>482</v>
      </c>
      <c r="Q166" s="21">
        <v>470.66</v>
      </c>
      <c r="R166" s="21">
        <v>4</v>
      </c>
      <c r="S166" s="21">
        <v>4</v>
      </c>
      <c r="T166" s="23">
        <v>50000</v>
      </c>
      <c r="U166" s="48"/>
      <c r="V166" s="65"/>
    </row>
    <row r="167" spans="1:22" ht="30" customHeight="1">
      <c r="A167" s="20">
        <v>163</v>
      </c>
      <c r="B167" s="21" t="s">
        <v>478</v>
      </c>
      <c r="C167" s="21" t="s">
        <v>43</v>
      </c>
      <c r="D167" s="21" t="s">
        <v>412</v>
      </c>
      <c r="E167" s="21" t="s">
        <v>413</v>
      </c>
      <c r="F167" s="25">
        <v>500</v>
      </c>
      <c r="G167" s="25">
        <v>120</v>
      </c>
      <c r="H167" s="26" t="s">
        <v>102</v>
      </c>
      <c r="I167" s="21" t="s">
        <v>40</v>
      </c>
      <c r="J167" s="32">
        <v>44840</v>
      </c>
      <c r="K167" s="25" t="s">
        <v>153</v>
      </c>
      <c r="L167" s="25" t="s">
        <v>483</v>
      </c>
      <c r="M167" s="25">
        <v>274.752</v>
      </c>
      <c r="N167" s="30">
        <v>44915</v>
      </c>
      <c r="O167" s="21">
        <v>812.59</v>
      </c>
      <c r="P167" s="28">
        <v>44922</v>
      </c>
      <c r="Q167" s="21">
        <v>162.518</v>
      </c>
      <c r="R167" s="21">
        <v>4</v>
      </c>
      <c r="S167" s="21">
        <v>4</v>
      </c>
      <c r="T167" s="23">
        <v>17172</v>
      </c>
      <c r="U167" s="48"/>
      <c r="V167" s="65"/>
    </row>
    <row r="168" spans="1:22" ht="30" customHeight="1">
      <c r="A168" s="20">
        <v>164</v>
      </c>
      <c r="B168" s="21" t="s">
        <v>478</v>
      </c>
      <c r="C168" s="21" t="s">
        <v>43</v>
      </c>
      <c r="D168" s="21" t="s">
        <v>484</v>
      </c>
      <c r="E168" s="21" t="s">
        <v>485</v>
      </c>
      <c r="F168" s="25">
        <v>1360</v>
      </c>
      <c r="G168" s="25">
        <v>24</v>
      </c>
      <c r="H168" s="26" t="s">
        <v>102</v>
      </c>
      <c r="I168" s="21" t="s">
        <v>40</v>
      </c>
      <c r="J168" s="32">
        <v>44839</v>
      </c>
      <c r="K168" s="25" t="s">
        <v>137</v>
      </c>
      <c r="L168" s="25" t="s">
        <v>383</v>
      </c>
      <c r="M168" s="25">
        <v>496.48083</v>
      </c>
      <c r="N168" s="30" t="s">
        <v>486</v>
      </c>
      <c r="O168" s="21">
        <v>621.3</v>
      </c>
      <c r="P168" s="28">
        <v>44915</v>
      </c>
      <c r="Q168" s="21">
        <v>124.81917</v>
      </c>
      <c r="R168" s="21">
        <v>4</v>
      </c>
      <c r="S168" s="21">
        <v>4</v>
      </c>
      <c r="T168" s="23">
        <v>31030.051875</v>
      </c>
      <c r="U168" s="48"/>
      <c r="V168" s="65"/>
    </row>
    <row r="169" spans="1:22" ht="30" customHeight="1">
      <c r="A169" s="20">
        <v>165</v>
      </c>
      <c r="B169" s="21" t="s">
        <v>478</v>
      </c>
      <c r="C169" s="21" t="s">
        <v>43</v>
      </c>
      <c r="D169" s="21" t="s">
        <v>484</v>
      </c>
      <c r="E169" s="21" t="s">
        <v>485</v>
      </c>
      <c r="F169" s="25">
        <v>1360</v>
      </c>
      <c r="G169" s="25">
        <v>24</v>
      </c>
      <c r="H169" s="26" t="s">
        <v>102</v>
      </c>
      <c r="I169" s="21" t="s">
        <v>40</v>
      </c>
      <c r="J169" s="32">
        <v>44839</v>
      </c>
      <c r="K169" s="25" t="s">
        <v>153</v>
      </c>
      <c r="L169" s="25" t="s">
        <v>381</v>
      </c>
      <c r="M169" s="25">
        <v>115.39004</v>
      </c>
      <c r="N169" s="30" t="s">
        <v>487</v>
      </c>
      <c r="O169" s="21">
        <v>228.4</v>
      </c>
      <c r="P169" s="28">
        <v>44924</v>
      </c>
      <c r="Q169" s="21">
        <v>29.00996</v>
      </c>
      <c r="R169" s="21">
        <v>4</v>
      </c>
      <c r="S169" s="21">
        <v>4</v>
      </c>
      <c r="T169" s="23">
        <v>7211.8775</v>
      </c>
      <c r="U169" s="48"/>
      <c r="V169" s="65"/>
    </row>
    <row r="170" spans="1:22" ht="30" customHeight="1">
      <c r="A170" s="20">
        <v>166</v>
      </c>
      <c r="B170" s="21" t="s">
        <v>478</v>
      </c>
      <c r="C170" s="21" t="s">
        <v>43</v>
      </c>
      <c r="D170" s="21" t="s">
        <v>484</v>
      </c>
      <c r="E170" s="21" t="s">
        <v>485</v>
      </c>
      <c r="F170" s="25">
        <v>1360</v>
      </c>
      <c r="G170" s="25">
        <v>24</v>
      </c>
      <c r="H170" s="26" t="s">
        <v>102</v>
      </c>
      <c r="I170" s="21" t="s">
        <v>40</v>
      </c>
      <c r="J170" s="32">
        <v>44839</v>
      </c>
      <c r="K170" s="25" t="s">
        <v>127</v>
      </c>
      <c r="L170" s="25" t="s">
        <v>288</v>
      </c>
      <c r="M170" s="25">
        <v>615.307</v>
      </c>
      <c r="N170" s="30" t="s">
        <v>488</v>
      </c>
      <c r="O170" s="21">
        <v>805.4</v>
      </c>
      <c r="P170" s="28">
        <v>44925</v>
      </c>
      <c r="Q170" s="21">
        <v>17.493</v>
      </c>
      <c r="R170" s="21">
        <v>4</v>
      </c>
      <c r="S170" s="21">
        <v>4</v>
      </c>
      <c r="T170" s="23">
        <v>38456.6875</v>
      </c>
      <c r="U170" s="48"/>
      <c r="V170" s="65"/>
    </row>
    <row r="171" spans="1:22" ht="30" customHeight="1">
      <c r="A171" s="20">
        <v>167</v>
      </c>
      <c r="B171" s="21" t="s">
        <v>478</v>
      </c>
      <c r="C171" s="21" t="s">
        <v>43</v>
      </c>
      <c r="D171" s="21" t="s">
        <v>188</v>
      </c>
      <c r="E171" s="21" t="s">
        <v>189</v>
      </c>
      <c r="F171" s="25">
        <v>5000</v>
      </c>
      <c r="G171" s="25">
        <v>57</v>
      </c>
      <c r="H171" s="26" t="s">
        <v>102</v>
      </c>
      <c r="I171" s="21" t="s">
        <v>40</v>
      </c>
      <c r="J171" s="32">
        <v>44921</v>
      </c>
      <c r="K171" s="25" t="s">
        <v>127</v>
      </c>
      <c r="L171" s="25" t="s">
        <v>489</v>
      </c>
      <c r="M171" s="25">
        <v>2914.7159</v>
      </c>
      <c r="N171" s="30">
        <v>44916</v>
      </c>
      <c r="O171" s="21">
        <v>3670.93</v>
      </c>
      <c r="P171" s="28">
        <v>44917</v>
      </c>
      <c r="Q171" s="21">
        <v>756.21</v>
      </c>
      <c r="R171" s="21">
        <v>4</v>
      </c>
      <c r="S171" s="21">
        <v>4</v>
      </c>
      <c r="T171" s="23">
        <v>182169.74375</v>
      </c>
      <c r="U171" s="48"/>
      <c r="V171" s="65"/>
    </row>
    <row r="172" spans="1:22" ht="30" customHeight="1">
      <c r="A172" s="20">
        <v>168</v>
      </c>
      <c r="B172" s="21" t="s">
        <v>478</v>
      </c>
      <c r="C172" s="21" t="s">
        <v>43</v>
      </c>
      <c r="D172" s="21" t="s">
        <v>490</v>
      </c>
      <c r="E172" s="21" t="s">
        <v>491</v>
      </c>
      <c r="F172" s="25">
        <v>618.4</v>
      </c>
      <c r="G172" s="21">
        <v>33</v>
      </c>
      <c r="H172" s="26" t="s">
        <v>102</v>
      </c>
      <c r="I172" s="21" t="s">
        <v>40</v>
      </c>
      <c r="J172" s="32">
        <v>44840</v>
      </c>
      <c r="K172" s="25" t="s">
        <v>150</v>
      </c>
      <c r="L172" s="25" t="s">
        <v>492</v>
      </c>
      <c r="M172" s="25">
        <v>91.8</v>
      </c>
      <c r="N172" s="30" t="s">
        <v>493</v>
      </c>
      <c r="O172" s="80">
        <v>382.5</v>
      </c>
      <c r="P172" s="32">
        <v>44921</v>
      </c>
      <c r="Q172" s="80">
        <v>22.95</v>
      </c>
      <c r="R172" s="21">
        <v>4</v>
      </c>
      <c r="S172" s="21">
        <v>4</v>
      </c>
      <c r="T172" s="23">
        <v>5737.5</v>
      </c>
      <c r="U172" s="48"/>
      <c r="V172" s="65"/>
    </row>
    <row r="173" spans="1:22" ht="30" customHeight="1">
      <c r="A173" s="20">
        <v>169</v>
      </c>
      <c r="B173" s="21" t="s">
        <v>478</v>
      </c>
      <c r="C173" s="21" t="s">
        <v>43</v>
      </c>
      <c r="D173" s="21" t="s">
        <v>490</v>
      </c>
      <c r="E173" s="21" t="s">
        <v>491</v>
      </c>
      <c r="F173" s="25">
        <v>618.4</v>
      </c>
      <c r="G173" s="21">
        <v>33</v>
      </c>
      <c r="H173" s="26" t="s">
        <v>102</v>
      </c>
      <c r="I173" s="21" t="s">
        <v>40</v>
      </c>
      <c r="J173" s="32">
        <v>44840</v>
      </c>
      <c r="K173" s="25" t="s">
        <v>127</v>
      </c>
      <c r="L173" s="25" t="s">
        <v>492</v>
      </c>
      <c r="M173" s="25">
        <v>41.28</v>
      </c>
      <c r="N173" s="30">
        <v>44923</v>
      </c>
      <c r="O173" s="80">
        <v>172</v>
      </c>
      <c r="P173" s="32">
        <v>44924</v>
      </c>
      <c r="Q173" s="80">
        <v>10.32</v>
      </c>
      <c r="R173" s="21">
        <v>4</v>
      </c>
      <c r="S173" s="21">
        <v>4</v>
      </c>
      <c r="T173" s="23">
        <v>2580</v>
      </c>
      <c r="U173" s="48"/>
      <c r="V173" s="65"/>
    </row>
    <row r="174" spans="1:22" ht="30" customHeight="1">
      <c r="A174" s="20">
        <v>170</v>
      </c>
      <c r="B174" s="21" t="s">
        <v>478</v>
      </c>
      <c r="C174" s="21" t="s">
        <v>43</v>
      </c>
      <c r="D174" s="21" t="s">
        <v>494</v>
      </c>
      <c r="E174" s="21" t="s">
        <v>495</v>
      </c>
      <c r="F174" s="25">
        <v>4100</v>
      </c>
      <c r="G174" s="25">
        <v>93</v>
      </c>
      <c r="H174" s="26" t="s">
        <v>102</v>
      </c>
      <c r="I174" s="21" t="s">
        <v>40</v>
      </c>
      <c r="J174" s="32">
        <v>44842</v>
      </c>
      <c r="K174" s="25" t="s">
        <v>127</v>
      </c>
      <c r="L174" s="30">
        <v>47760</v>
      </c>
      <c r="M174" s="25">
        <v>2369.661</v>
      </c>
      <c r="N174" s="30" t="s">
        <v>496</v>
      </c>
      <c r="O174" s="80">
        <v>3385.23</v>
      </c>
      <c r="P174" s="32" t="s">
        <v>163</v>
      </c>
      <c r="Q174" s="80">
        <v>0</v>
      </c>
      <c r="R174" s="21">
        <v>4</v>
      </c>
      <c r="S174" s="21">
        <v>4</v>
      </c>
      <c r="T174" s="23">
        <v>148103.8125</v>
      </c>
      <c r="U174" s="48"/>
      <c r="V174" s="65"/>
    </row>
    <row r="175" spans="1:22" ht="30" customHeight="1">
      <c r="A175" s="20">
        <v>171</v>
      </c>
      <c r="B175" s="21" t="s">
        <v>478</v>
      </c>
      <c r="C175" s="21" t="s">
        <v>43</v>
      </c>
      <c r="D175" s="21" t="s">
        <v>494</v>
      </c>
      <c r="E175" s="21" t="s">
        <v>495</v>
      </c>
      <c r="F175" s="25">
        <v>4100</v>
      </c>
      <c r="G175" s="25">
        <v>93</v>
      </c>
      <c r="H175" s="26" t="s">
        <v>102</v>
      </c>
      <c r="I175" s="21" t="s">
        <v>40</v>
      </c>
      <c r="J175" s="32">
        <v>44842</v>
      </c>
      <c r="K175" s="25" t="s">
        <v>127</v>
      </c>
      <c r="L175" s="30">
        <v>47760</v>
      </c>
      <c r="M175" s="25">
        <v>1015.569</v>
      </c>
      <c r="N175" s="30" t="s">
        <v>496</v>
      </c>
      <c r="O175" s="80">
        <v>3385.23</v>
      </c>
      <c r="P175" s="32" t="s">
        <v>163</v>
      </c>
      <c r="Q175" s="80">
        <v>0</v>
      </c>
      <c r="R175" s="21">
        <v>4</v>
      </c>
      <c r="S175" s="21">
        <v>4</v>
      </c>
      <c r="T175" s="23">
        <v>63473.0625</v>
      </c>
      <c r="U175" s="48"/>
      <c r="V175" s="65"/>
    </row>
    <row r="176" spans="1:22" ht="30" customHeight="1">
      <c r="A176" s="20">
        <v>172</v>
      </c>
      <c r="B176" s="21" t="s">
        <v>478</v>
      </c>
      <c r="C176" s="21" t="s">
        <v>43</v>
      </c>
      <c r="D176" s="21" t="s">
        <v>497</v>
      </c>
      <c r="E176" s="21" t="s">
        <v>498</v>
      </c>
      <c r="F176" s="25">
        <v>198.4</v>
      </c>
      <c r="G176" s="25">
        <v>47</v>
      </c>
      <c r="H176" s="26" t="s">
        <v>102</v>
      </c>
      <c r="I176" s="21" t="s">
        <v>40</v>
      </c>
      <c r="J176" s="32">
        <v>44925</v>
      </c>
      <c r="K176" s="25" t="s">
        <v>161</v>
      </c>
      <c r="L176" s="25" t="s">
        <v>499</v>
      </c>
      <c r="M176" s="25">
        <v>80.024</v>
      </c>
      <c r="N176" s="30" t="s">
        <v>500</v>
      </c>
      <c r="O176" s="80">
        <v>113.78</v>
      </c>
      <c r="P176" s="32">
        <v>44925</v>
      </c>
      <c r="Q176" s="80">
        <v>22.76</v>
      </c>
      <c r="R176" s="21">
        <v>4</v>
      </c>
      <c r="S176" s="21">
        <v>4</v>
      </c>
      <c r="T176" s="23">
        <v>5001.5</v>
      </c>
      <c r="U176" s="48"/>
      <c r="V176" s="65"/>
    </row>
    <row r="177" spans="1:22" ht="30" customHeight="1">
      <c r="A177" s="20">
        <v>173</v>
      </c>
      <c r="B177" s="21" t="s">
        <v>478</v>
      </c>
      <c r="C177" s="21" t="s">
        <v>69</v>
      </c>
      <c r="D177" s="21" t="s">
        <v>501</v>
      </c>
      <c r="E177" s="21" t="s">
        <v>502</v>
      </c>
      <c r="F177" s="25">
        <v>200</v>
      </c>
      <c r="G177" s="25">
        <v>60</v>
      </c>
      <c r="H177" s="26" t="s">
        <v>102</v>
      </c>
      <c r="I177" s="21" t="s">
        <v>40</v>
      </c>
      <c r="J177" s="32">
        <v>44923</v>
      </c>
      <c r="K177" s="25" t="s">
        <v>153</v>
      </c>
      <c r="L177" s="25" t="s">
        <v>239</v>
      </c>
      <c r="M177" s="25">
        <v>10.96</v>
      </c>
      <c r="N177" s="30">
        <v>44903</v>
      </c>
      <c r="O177" s="21">
        <v>13.7</v>
      </c>
      <c r="P177" s="28">
        <v>44924</v>
      </c>
      <c r="Q177" s="21">
        <v>2.74</v>
      </c>
      <c r="R177" s="21">
        <v>4</v>
      </c>
      <c r="S177" s="21">
        <v>4</v>
      </c>
      <c r="T177" s="23">
        <v>685</v>
      </c>
      <c r="U177" s="48"/>
      <c r="V177" s="65"/>
    </row>
    <row r="178" spans="1:22" ht="30" customHeight="1">
      <c r="A178" s="20">
        <v>174</v>
      </c>
      <c r="B178" s="21" t="s">
        <v>478</v>
      </c>
      <c r="C178" s="21" t="s">
        <v>43</v>
      </c>
      <c r="D178" s="21" t="s">
        <v>503</v>
      </c>
      <c r="E178" s="21" t="s">
        <v>504</v>
      </c>
      <c r="F178" s="25">
        <v>500</v>
      </c>
      <c r="G178" s="25">
        <v>60</v>
      </c>
      <c r="H178" s="26" t="s">
        <v>505</v>
      </c>
      <c r="I178" s="21" t="s">
        <v>40</v>
      </c>
      <c r="J178" s="32">
        <v>44840</v>
      </c>
      <c r="K178" s="25" t="s">
        <v>121</v>
      </c>
      <c r="L178" s="25" t="s">
        <v>506</v>
      </c>
      <c r="M178" s="25">
        <v>63.268</v>
      </c>
      <c r="N178" s="30" t="s">
        <v>507</v>
      </c>
      <c r="O178" s="21" t="s">
        <v>508</v>
      </c>
      <c r="P178" s="28" t="s">
        <v>509</v>
      </c>
      <c r="Q178" s="21" t="s">
        <v>510</v>
      </c>
      <c r="R178" s="21">
        <v>4</v>
      </c>
      <c r="S178" s="21">
        <v>4</v>
      </c>
      <c r="T178" s="23">
        <v>3954.25</v>
      </c>
      <c r="U178" s="48"/>
      <c r="V178" s="65"/>
    </row>
    <row r="179" spans="1:22" ht="30" customHeight="1">
      <c r="A179" s="20">
        <v>175</v>
      </c>
      <c r="B179" s="21" t="s">
        <v>511</v>
      </c>
      <c r="C179" s="21" t="s">
        <v>512</v>
      </c>
      <c r="D179" s="21" t="s">
        <v>513</v>
      </c>
      <c r="E179" s="21" t="s">
        <v>514</v>
      </c>
      <c r="F179" s="21">
        <v>2000</v>
      </c>
      <c r="G179" s="21">
        <v>120</v>
      </c>
      <c r="H179" s="21">
        <v>3.2</v>
      </c>
      <c r="I179" s="21" t="s">
        <v>40</v>
      </c>
      <c r="J179" s="28">
        <v>44834</v>
      </c>
      <c r="K179" s="28">
        <v>44834</v>
      </c>
      <c r="L179" s="28">
        <v>48486</v>
      </c>
      <c r="M179" s="21">
        <v>200</v>
      </c>
      <c r="N179" s="28">
        <v>44805</v>
      </c>
      <c r="O179" s="21">
        <v>420</v>
      </c>
      <c r="P179" s="28">
        <v>44834</v>
      </c>
      <c r="Q179" s="21">
        <v>200</v>
      </c>
      <c r="R179" s="21">
        <v>2</v>
      </c>
      <c r="S179" s="21">
        <v>2</v>
      </c>
      <c r="T179" s="23">
        <v>12500</v>
      </c>
      <c r="U179" s="55"/>
      <c r="V179" s="65"/>
    </row>
    <row r="180" spans="1:22" ht="30" customHeight="1">
      <c r="A180" s="20">
        <v>176</v>
      </c>
      <c r="B180" s="21" t="s">
        <v>511</v>
      </c>
      <c r="C180" s="21" t="s">
        <v>512</v>
      </c>
      <c r="D180" s="21" t="s">
        <v>513</v>
      </c>
      <c r="E180" s="21" t="s">
        <v>514</v>
      </c>
      <c r="F180" s="21">
        <v>2000</v>
      </c>
      <c r="G180" s="21">
        <v>119</v>
      </c>
      <c r="H180" s="21">
        <v>3.2</v>
      </c>
      <c r="I180" s="21" t="s">
        <v>40</v>
      </c>
      <c r="J180" s="28">
        <v>44834</v>
      </c>
      <c r="K180" s="28">
        <v>44862</v>
      </c>
      <c r="L180" s="28">
        <v>48486</v>
      </c>
      <c r="M180" s="21">
        <v>200</v>
      </c>
      <c r="N180" s="28">
        <v>44805</v>
      </c>
      <c r="O180" s="21">
        <v>215.5</v>
      </c>
      <c r="P180" s="28">
        <v>44834</v>
      </c>
      <c r="Q180" s="21">
        <v>200</v>
      </c>
      <c r="R180" s="21">
        <v>2</v>
      </c>
      <c r="S180" s="21">
        <v>2</v>
      </c>
      <c r="T180" s="23">
        <v>12500</v>
      </c>
      <c r="U180" s="55"/>
      <c r="V180" s="65"/>
    </row>
    <row r="181" spans="1:22" ht="30" customHeight="1">
      <c r="A181" s="20">
        <v>177</v>
      </c>
      <c r="B181" s="21" t="s">
        <v>511</v>
      </c>
      <c r="C181" s="21" t="s">
        <v>43</v>
      </c>
      <c r="D181" s="21" t="s">
        <v>515</v>
      </c>
      <c r="E181" s="21" t="s">
        <v>516</v>
      </c>
      <c r="F181" s="21">
        <v>7000</v>
      </c>
      <c r="G181" s="21">
        <v>112</v>
      </c>
      <c r="H181" s="21">
        <v>3.2</v>
      </c>
      <c r="I181" s="21" t="s">
        <v>40</v>
      </c>
      <c r="J181" s="28">
        <v>44590</v>
      </c>
      <c r="K181" s="28">
        <v>44833</v>
      </c>
      <c r="L181" s="28">
        <v>48237</v>
      </c>
      <c r="M181" s="21">
        <v>500</v>
      </c>
      <c r="N181" s="28">
        <v>44831</v>
      </c>
      <c r="O181" s="21">
        <v>988</v>
      </c>
      <c r="P181" s="21"/>
      <c r="Q181" s="21"/>
      <c r="R181" s="21">
        <v>2</v>
      </c>
      <c r="S181" s="21">
        <v>2</v>
      </c>
      <c r="T181" s="23">
        <v>31250</v>
      </c>
      <c r="U181" s="55"/>
      <c r="V181" s="65"/>
    </row>
    <row r="182" spans="1:22" ht="30" customHeight="1">
      <c r="A182" s="20">
        <v>178</v>
      </c>
      <c r="B182" s="35" t="s">
        <v>517</v>
      </c>
      <c r="C182" s="35" t="s">
        <v>26</v>
      </c>
      <c r="D182" s="21" t="s">
        <v>518</v>
      </c>
      <c r="E182" s="21" t="s">
        <v>519</v>
      </c>
      <c r="F182" s="70">
        <v>54870</v>
      </c>
      <c r="G182" s="21" t="s">
        <v>520</v>
      </c>
      <c r="H182" s="26" t="s">
        <v>102</v>
      </c>
      <c r="I182" s="21" t="s">
        <v>521</v>
      </c>
      <c r="J182" s="74">
        <v>44910</v>
      </c>
      <c r="K182" s="25" t="s">
        <v>105</v>
      </c>
      <c r="L182" s="25" t="s">
        <v>522</v>
      </c>
      <c r="M182" s="21">
        <v>119.97</v>
      </c>
      <c r="N182" s="21" t="s">
        <v>523</v>
      </c>
      <c r="O182" s="35">
        <v>499</v>
      </c>
      <c r="P182" s="74">
        <v>44914</v>
      </c>
      <c r="Q182" s="35">
        <v>30</v>
      </c>
      <c r="R182" s="22">
        <v>5</v>
      </c>
      <c r="S182" s="22">
        <v>5</v>
      </c>
      <c r="T182" s="23">
        <v>7498.125</v>
      </c>
      <c r="U182" s="50"/>
      <c r="V182" s="65"/>
    </row>
    <row r="183" spans="1:22" ht="30" customHeight="1">
      <c r="A183" s="20">
        <v>179</v>
      </c>
      <c r="B183" s="35" t="s">
        <v>517</v>
      </c>
      <c r="C183" s="35" t="s">
        <v>26</v>
      </c>
      <c r="D183" s="21" t="s">
        <v>524</v>
      </c>
      <c r="E183" s="35" t="s">
        <v>525</v>
      </c>
      <c r="F183" s="71" t="s">
        <v>526</v>
      </c>
      <c r="G183" s="35" t="s">
        <v>527</v>
      </c>
      <c r="H183" s="26" t="s">
        <v>102</v>
      </c>
      <c r="I183" s="21" t="s">
        <v>521</v>
      </c>
      <c r="J183" s="74">
        <v>44924</v>
      </c>
      <c r="K183" s="74">
        <v>44924</v>
      </c>
      <c r="L183" s="74">
        <v>48569</v>
      </c>
      <c r="M183" s="35">
        <v>268.3055</v>
      </c>
      <c r="N183" s="74" t="s">
        <v>528</v>
      </c>
      <c r="O183" s="35">
        <v>794.886705</v>
      </c>
      <c r="P183" s="74">
        <v>44921</v>
      </c>
      <c r="Q183" s="35">
        <v>150</v>
      </c>
      <c r="R183" s="22">
        <v>5</v>
      </c>
      <c r="S183" s="22">
        <v>5</v>
      </c>
      <c r="T183" s="23">
        <v>16769.09375</v>
      </c>
      <c r="U183" s="50"/>
      <c r="V183" s="65"/>
    </row>
    <row r="184" spans="1:22" ht="30" customHeight="1">
      <c r="A184" s="20">
        <v>180</v>
      </c>
      <c r="B184" s="35" t="s">
        <v>517</v>
      </c>
      <c r="C184" s="35" t="s">
        <v>26</v>
      </c>
      <c r="D184" s="21" t="s">
        <v>524</v>
      </c>
      <c r="E184" s="35" t="s">
        <v>525</v>
      </c>
      <c r="F184" s="71" t="s">
        <v>526</v>
      </c>
      <c r="G184" s="35" t="s">
        <v>527</v>
      </c>
      <c r="H184" s="26" t="s">
        <v>102</v>
      </c>
      <c r="I184" s="21" t="s">
        <v>521</v>
      </c>
      <c r="J184" s="74">
        <v>44924</v>
      </c>
      <c r="K184" s="74">
        <v>44925</v>
      </c>
      <c r="L184" s="74">
        <v>48569</v>
      </c>
      <c r="M184" s="35">
        <v>331.6945</v>
      </c>
      <c r="N184" s="74" t="s">
        <v>529</v>
      </c>
      <c r="O184" s="35">
        <v>1293.345</v>
      </c>
      <c r="P184" s="74">
        <v>44925</v>
      </c>
      <c r="Q184" s="35">
        <v>16.309</v>
      </c>
      <c r="R184" s="22">
        <v>5</v>
      </c>
      <c r="S184" s="22">
        <v>5</v>
      </c>
      <c r="T184" s="23">
        <v>20730.90625</v>
      </c>
      <c r="U184" s="50"/>
      <c r="V184" s="65"/>
    </row>
    <row r="185" spans="1:22" ht="30" customHeight="1">
      <c r="A185" s="20">
        <v>181</v>
      </c>
      <c r="B185" s="35" t="s">
        <v>517</v>
      </c>
      <c r="C185" s="35" t="s">
        <v>43</v>
      </c>
      <c r="D185" s="21" t="s">
        <v>530</v>
      </c>
      <c r="E185" s="35" t="s">
        <v>531</v>
      </c>
      <c r="F185" s="71" t="s">
        <v>532</v>
      </c>
      <c r="G185" s="35" t="s">
        <v>527</v>
      </c>
      <c r="H185" s="26" t="s">
        <v>102</v>
      </c>
      <c r="I185" s="21" t="s">
        <v>521</v>
      </c>
      <c r="J185" s="74">
        <v>44917</v>
      </c>
      <c r="K185" s="74">
        <v>44918</v>
      </c>
      <c r="L185" s="74">
        <v>48569</v>
      </c>
      <c r="M185" s="35">
        <v>5294.3742</v>
      </c>
      <c r="N185" s="35" t="s">
        <v>533</v>
      </c>
      <c r="O185" s="35">
        <v>6667.6771</v>
      </c>
      <c r="P185" s="74">
        <v>44902</v>
      </c>
      <c r="Q185" s="35">
        <v>1333.53542</v>
      </c>
      <c r="R185" s="22">
        <v>5</v>
      </c>
      <c r="S185" s="22">
        <v>5</v>
      </c>
      <c r="T185" s="23">
        <v>330898.38750000007</v>
      </c>
      <c r="U185" s="50"/>
      <c r="V185" s="65"/>
    </row>
    <row r="186" spans="1:22" ht="30" customHeight="1">
      <c r="A186" s="20">
        <v>182</v>
      </c>
      <c r="B186" s="67" t="s">
        <v>517</v>
      </c>
      <c r="C186" s="67" t="s">
        <v>43</v>
      </c>
      <c r="D186" s="21" t="s">
        <v>534</v>
      </c>
      <c r="E186" s="67" t="s">
        <v>535</v>
      </c>
      <c r="F186" s="72" t="s">
        <v>536</v>
      </c>
      <c r="G186" s="67" t="s">
        <v>537</v>
      </c>
      <c r="H186" s="26" t="s">
        <v>102</v>
      </c>
      <c r="I186" s="21" t="s">
        <v>521</v>
      </c>
      <c r="J186" s="75">
        <v>44925</v>
      </c>
      <c r="K186" s="75">
        <v>44925</v>
      </c>
      <c r="L186" s="75">
        <v>46750</v>
      </c>
      <c r="M186" s="81">
        <v>877.3067</v>
      </c>
      <c r="N186" s="67" t="s">
        <v>538</v>
      </c>
      <c r="O186" s="81">
        <v>1096.6334</v>
      </c>
      <c r="P186" s="75">
        <v>44902</v>
      </c>
      <c r="Q186" s="81">
        <v>11.6</v>
      </c>
      <c r="R186" s="22">
        <v>5</v>
      </c>
      <c r="S186" s="22">
        <v>5</v>
      </c>
      <c r="T186" s="82">
        <v>54831.668750000004</v>
      </c>
      <c r="U186" s="50"/>
      <c r="V186" s="50"/>
    </row>
    <row r="187" spans="1:22" ht="30" customHeight="1">
      <c r="A187" s="20">
        <v>183</v>
      </c>
      <c r="B187" s="67" t="s">
        <v>517</v>
      </c>
      <c r="C187" s="67" t="s">
        <v>43</v>
      </c>
      <c r="D187" s="21" t="s">
        <v>539</v>
      </c>
      <c r="E187" s="67" t="s">
        <v>540</v>
      </c>
      <c r="F187" s="72" t="s">
        <v>541</v>
      </c>
      <c r="G187" s="67" t="s">
        <v>542</v>
      </c>
      <c r="H187" s="26" t="s">
        <v>102</v>
      </c>
      <c r="I187" s="21" t="s">
        <v>521</v>
      </c>
      <c r="J187" s="76">
        <v>44860</v>
      </c>
      <c r="K187" s="76">
        <v>44862</v>
      </c>
      <c r="L187" s="25" t="s">
        <v>543</v>
      </c>
      <c r="M187" s="81">
        <v>485.55872</v>
      </c>
      <c r="N187" s="32" t="s">
        <v>544</v>
      </c>
      <c r="O187" s="81">
        <v>1271.884</v>
      </c>
      <c r="P187" s="76">
        <v>44861</v>
      </c>
      <c r="Q187" s="81">
        <v>4.812</v>
      </c>
      <c r="R187" s="22">
        <v>5</v>
      </c>
      <c r="S187" s="22">
        <v>5</v>
      </c>
      <c r="T187" s="82">
        <v>30347.42</v>
      </c>
      <c r="U187" s="50"/>
      <c r="V187" s="50"/>
    </row>
    <row r="188" spans="1:22" ht="30" customHeight="1">
      <c r="A188" s="20">
        <v>184</v>
      </c>
      <c r="B188" s="67" t="s">
        <v>517</v>
      </c>
      <c r="C188" s="67" t="s">
        <v>43</v>
      </c>
      <c r="D188" s="21" t="s">
        <v>539</v>
      </c>
      <c r="E188" s="67" t="s">
        <v>540</v>
      </c>
      <c r="F188" s="72" t="s">
        <v>541</v>
      </c>
      <c r="G188" s="67" t="s">
        <v>542</v>
      </c>
      <c r="H188" s="26" t="s">
        <v>102</v>
      </c>
      <c r="I188" s="21" t="s">
        <v>521</v>
      </c>
      <c r="J188" s="76">
        <v>44860</v>
      </c>
      <c r="K188" s="76">
        <v>44916</v>
      </c>
      <c r="L188" s="25" t="s">
        <v>543</v>
      </c>
      <c r="M188" s="81">
        <v>1281.05456</v>
      </c>
      <c r="N188" s="32" t="s">
        <v>545</v>
      </c>
      <c r="O188" s="81">
        <v>5230.794</v>
      </c>
      <c r="P188" s="76">
        <v>44910</v>
      </c>
      <c r="Q188" s="81">
        <v>11.228</v>
      </c>
      <c r="R188" s="22">
        <v>5</v>
      </c>
      <c r="S188" s="22">
        <v>5</v>
      </c>
      <c r="T188" s="82">
        <v>80065.91</v>
      </c>
      <c r="U188" s="50"/>
      <c r="V188" s="50"/>
    </row>
    <row r="189" spans="1:22" ht="30" customHeight="1">
      <c r="A189" s="20">
        <v>185</v>
      </c>
      <c r="B189" s="67" t="s">
        <v>517</v>
      </c>
      <c r="C189" s="67" t="s">
        <v>43</v>
      </c>
      <c r="D189" s="21" t="s">
        <v>539</v>
      </c>
      <c r="E189" s="67" t="s">
        <v>540</v>
      </c>
      <c r="F189" s="72" t="s">
        <v>541</v>
      </c>
      <c r="G189" s="67" t="s">
        <v>542</v>
      </c>
      <c r="H189" s="26" t="s">
        <v>102</v>
      </c>
      <c r="I189" s="21" t="s">
        <v>521</v>
      </c>
      <c r="J189" s="76">
        <v>44860</v>
      </c>
      <c r="K189" s="76">
        <v>44924</v>
      </c>
      <c r="L189" s="25" t="s">
        <v>543</v>
      </c>
      <c r="M189" s="81">
        <v>3304.80392</v>
      </c>
      <c r="N189" s="32" t="s">
        <v>545</v>
      </c>
      <c r="O189" s="81">
        <v>5859.8055</v>
      </c>
      <c r="P189" s="76">
        <v>44923</v>
      </c>
      <c r="Q189" s="81">
        <v>5.832</v>
      </c>
      <c r="R189" s="22">
        <v>5</v>
      </c>
      <c r="S189" s="22">
        <v>5</v>
      </c>
      <c r="T189" s="82">
        <v>206550.245</v>
      </c>
      <c r="U189" s="50"/>
      <c r="V189" s="50"/>
    </row>
    <row r="190" spans="1:22" ht="30" customHeight="1">
      <c r="A190" s="20">
        <v>186</v>
      </c>
      <c r="B190" s="67" t="s">
        <v>517</v>
      </c>
      <c r="C190" s="67" t="s">
        <v>43</v>
      </c>
      <c r="D190" s="21" t="s">
        <v>539</v>
      </c>
      <c r="E190" s="67" t="s">
        <v>540</v>
      </c>
      <c r="F190" s="72" t="s">
        <v>541</v>
      </c>
      <c r="G190" s="67" t="s">
        <v>542</v>
      </c>
      <c r="H190" s="26" t="s">
        <v>102</v>
      </c>
      <c r="I190" s="21" t="s">
        <v>521</v>
      </c>
      <c r="J190" s="76">
        <v>44860</v>
      </c>
      <c r="K190" s="76">
        <v>44925</v>
      </c>
      <c r="L190" s="25" t="s">
        <v>543</v>
      </c>
      <c r="M190" s="81">
        <v>252.768</v>
      </c>
      <c r="N190" s="32" t="s">
        <v>546</v>
      </c>
      <c r="O190" s="81">
        <v>394.8</v>
      </c>
      <c r="P190" s="76">
        <v>44924</v>
      </c>
      <c r="Q190" s="81">
        <v>20.692</v>
      </c>
      <c r="R190" s="22">
        <v>5</v>
      </c>
      <c r="S190" s="22">
        <v>5</v>
      </c>
      <c r="T190" s="82">
        <v>15798.000000000002</v>
      </c>
      <c r="U190" s="50"/>
      <c r="V190" s="50"/>
    </row>
    <row r="191" spans="1:22" ht="30" customHeight="1">
      <c r="A191" s="20">
        <v>187</v>
      </c>
      <c r="B191" s="67" t="s">
        <v>517</v>
      </c>
      <c r="C191" s="67" t="s">
        <v>26</v>
      </c>
      <c r="D191" s="21" t="s">
        <v>547</v>
      </c>
      <c r="E191" s="67" t="s">
        <v>548</v>
      </c>
      <c r="F191" s="72" t="s">
        <v>549</v>
      </c>
      <c r="G191" s="67" t="s">
        <v>527</v>
      </c>
      <c r="H191" s="26" t="s">
        <v>102</v>
      </c>
      <c r="I191" s="21" t="s">
        <v>521</v>
      </c>
      <c r="J191" s="75">
        <v>44860</v>
      </c>
      <c r="K191" s="75">
        <v>44870</v>
      </c>
      <c r="L191" s="75">
        <v>48513</v>
      </c>
      <c r="M191" s="81">
        <v>33</v>
      </c>
      <c r="N191" s="67" t="s">
        <v>550</v>
      </c>
      <c r="O191" s="81">
        <v>64.5327</v>
      </c>
      <c r="P191" s="75">
        <v>44831</v>
      </c>
      <c r="Q191" s="81">
        <v>16.404</v>
      </c>
      <c r="R191" s="22">
        <v>5</v>
      </c>
      <c r="S191" s="22">
        <v>5</v>
      </c>
      <c r="T191" s="82">
        <v>2062.5</v>
      </c>
      <c r="U191" s="50"/>
      <c r="V191" s="50"/>
    </row>
    <row r="192" spans="1:22" ht="30" customHeight="1">
      <c r="A192" s="20">
        <v>188</v>
      </c>
      <c r="B192" s="67" t="s">
        <v>517</v>
      </c>
      <c r="C192" s="67" t="s">
        <v>26</v>
      </c>
      <c r="D192" s="21" t="s">
        <v>551</v>
      </c>
      <c r="E192" s="67" t="s">
        <v>552</v>
      </c>
      <c r="F192" s="72" t="s">
        <v>553</v>
      </c>
      <c r="G192" s="67" t="s">
        <v>527</v>
      </c>
      <c r="H192" s="26" t="s">
        <v>102</v>
      </c>
      <c r="I192" s="21" t="s">
        <v>521</v>
      </c>
      <c r="J192" s="77">
        <v>44919</v>
      </c>
      <c r="K192" s="77">
        <v>44923</v>
      </c>
      <c r="L192" s="25" t="s">
        <v>128</v>
      </c>
      <c r="M192" s="81">
        <v>1964.36</v>
      </c>
      <c r="N192" s="75">
        <v>44915</v>
      </c>
      <c r="O192" s="81">
        <v>2455.462</v>
      </c>
      <c r="P192" s="75">
        <v>44915</v>
      </c>
      <c r="Q192" s="81">
        <v>71.704</v>
      </c>
      <c r="R192" s="22">
        <v>5</v>
      </c>
      <c r="S192" s="22">
        <v>5</v>
      </c>
      <c r="T192" s="82">
        <v>122772.5</v>
      </c>
      <c r="U192" s="50"/>
      <c r="V192" s="50"/>
    </row>
    <row r="193" spans="1:22" ht="30" customHeight="1">
      <c r="A193" s="20">
        <v>189</v>
      </c>
      <c r="B193" s="67" t="s">
        <v>517</v>
      </c>
      <c r="C193" s="67" t="s">
        <v>26</v>
      </c>
      <c r="D193" s="21" t="s">
        <v>554</v>
      </c>
      <c r="E193" s="67" t="s">
        <v>555</v>
      </c>
      <c r="F193" s="72" t="s">
        <v>556</v>
      </c>
      <c r="G193" s="67" t="s">
        <v>527</v>
      </c>
      <c r="H193" s="26" t="s">
        <v>102</v>
      </c>
      <c r="I193" s="21" t="s">
        <v>521</v>
      </c>
      <c r="J193" s="77">
        <v>44919</v>
      </c>
      <c r="K193" s="77">
        <v>44923</v>
      </c>
      <c r="L193" s="25" t="s">
        <v>128</v>
      </c>
      <c r="M193" s="81">
        <v>1665.9182</v>
      </c>
      <c r="N193" s="67" t="s">
        <v>557</v>
      </c>
      <c r="O193" s="81">
        <v>2083.4395</v>
      </c>
      <c r="P193" s="75">
        <v>44918</v>
      </c>
      <c r="Q193" s="81">
        <v>207.64</v>
      </c>
      <c r="R193" s="22">
        <v>5</v>
      </c>
      <c r="S193" s="22">
        <v>5</v>
      </c>
      <c r="T193" s="82">
        <v>104119.88750000001</v>
      </c>
      <c r="U193" s="50"/>
      <c r="V193" s="50"/>
    </row>
    <row r="194" spans="1:22" ht="30" customHeight="1">
      <c r="A194" s="20">
        <v>190</v>
      </c>
      <c r="B194" s="67" t="s">
        <v>517</v>
      </c>
      <c r="C194" s="67" t="s">
        <v>43</v>
      </c>
      <c r="D194" s="21" t="s">
        <v>558</v>
      </c>
      <c r="E194" s="67" t="s">
        <v>559</v>
      </c>
      <c r="F194" s="72" t="s">
        <v>560</v>
      </c>
      <c r="G194" s="67" t="s">
        <v>561</v>
      </c>
      <c r="H194" s="26" t="s">
        <v>102</v>
      </c>
      <c r="I194" s="21" t="s">
        <v>521</v>
      </c>
      <c r="J194" s="75">
        <v>44863</v>
      </c>
      <c r="K194" s="75">
        <v>44863</v>
      </c>
      <c r="L194" s="75">
        <v>45593</v>
      </c>
      <c r="M194" s="81">
        <v>10</v>
      </c>
      <c r="N194" s="75">
        <v>44859</v>
      </c>
      <c r="O194" s="81">
        <v>75</v>
      </c>
      <c r="P194" s="75">
        <v>44862</v>
      </c>
      <c r="Q194" s="81">
        <v>2.6</v>
      </c>
      <c r="R194" s="22">
        <v>5</v>
      </c>
      <c r="S194" s="22">
        <v>5</v>
      </c>
      <c r="T194" s="82">
        <v>566.32</v>
      </c>
      <c r="U194" s="48" t="s">
        <v>562</v>
      </c>
      <c r="V194" s="48" t="s">
        <v>562</v>
      </c>
    </row>
    <row r="195" spans="1:22" ht="30" customHeight="1">
      <c r="A195" s="20">
        <v>191</v>
      </c>
      <c r="B195" s="67" t="s">
        <v>517</v>
      </c>
      <c r="C195" s="67" t="s">
        <v>43</v>
      </c>
      <c r="D195" s="21" t="s">
        <v>558</v>
      </c>
      <c r="E195" s="67" t="s">
        <v>559</v>
      </c>
      <c r="F195" s="72" t="s">
        <v>560</v>
      </c>
      <c r="G195" s="67" t="s">
        <v>561</v>
      </c>
      <c r="H195" s="26" t="s">
        <v>102</v>
      </c>
      <c r="I195" s="21" t="s">
        <v>521</v>
      </c>
      <c r="J195" s="75">
        <v>44924</v>
      </c>
      <c r="K195" s="75">
        <v>44924</v>
      </c>
      <c r="L195" s="75">
        <v>45593</v>
      </c>
      <c r="M195" s="81">
        <v>1960</v>
      </c>
      <c r="N195" s="67" t="s">
        <v>563</v>
      </c>
      <c r="O195" s="81">
        <v>4933.414</v>
      </c>
      <c r="P195" s="75">
        <v>44923</v>
      </c>
      <c r="Q195" s="81">
        <v>493.71</v>
      </c>
      <c r="R195" s="22">
        <v>5</v>
      </c>
      <c r="S195" s="22">
        <v>5</v>
      </c>
      <c r="T195" s="82">
        <v>122500</v>
      </c>
      <c r="U195" s="50"/>
      <c r="V195" s="50"/>
    </row>
    <row r="196" spans="1:22" ht="30" customHeight="1">
      <c r="A196" s="20">
        <v>192</v>
      </c>
      <c r="B196" s="67" t="s">
        <v>517</v>
      </c>
      <c r="C196" s="67" t="s">
        <v>26</v>
      </c>
      <c r="D196" s="21" t="s">
        <v>564</v>
      </c>
      <c r="E196" s="67" t="s">
        <v>565</v>
      </c>
      <c r="F196" s="72" t="s">
        <v>526</v>
      </c>
      <c r="G196" s="67" t="s">
        <v>537</v>
      </c>
      <c r="H196" s="26" t="s">
        <v>102</v>
      </c>
      <c r="I196" s="21" t="s">
        <v>521</v>
      </c>
      <c r="J196" s="84">
        <v>44889</v>
      </c>
      <c r="K196" s="84">
        <v>44891</v>
      </c>
      <c r="L196" s="25" t="s">
        <v>566</v>
      </c>
      <c r="M196" s="81">
        <v>4</v>
      </c>
      <c r="N196" s="84">
        <v>44890</v>
      </c>
      <c r="O196" s="81">
        <v>5</v>
      </c>
      <c r="P196" s="84">
        <v>44890</v>
      </c>
      <c r="Q196" s="81">
        <v>1</v>
      </c>
      <c r="R196" s="22">
        <v>5</v>
      </c>
      <c r="S196" s="22">
        <v>5</v>
      </c>
      <c r="T196" s="82">
        <v>250</v>
      </c>
      <c r="U196" s="50"/>
      <c r="V196" s="50"/>
    </row>
    <row r="197" spans="1:22" ht="30" customHeight="1">
      <c r="A197" s="20">
        <v>193</v>
      </c>
      <c r="B197" s="67" t="s">
        <v>517</v>
      </c>
      <c r="C197" s="67" t="s">
        <v>26</v>
      </c>
      <c r="D197" s="21" t="s">
        <v>564</v>
      </c>
      <c r="E197" s="67" t="s">
        <v>565</v>
      </c>
      <c r="F197" s="72" t="s">
        <v>526</v>
      </c>
      <c r="G197" s="67" t="s">
        <v>537</v>
      </c>
      <c r="H197" s="26" t="s">
        <v>102</v>
      </c>
      <c r="I197" s="21" t="s">
        <v>521</v>
      </c>
      <c r="J197" s="84">
        <v>44889</v>
      </c>
      <c r="K197" s="28">
        <v>44918</v>
      </c>
      <c r="L197" s="25" t="s">
        <v>566</v>
      </c>
      <c r="M197" s="81">
        <v>650.2603</v>
      </c>
      <c r="N197" s="84">
        <v>44917</v>
      </c>
      <c r="O197" s="81">
        <v>812.8254</v>
      </c>
      <c r="P197" s="28">
        <v>44918</v>
      </c>
      <c r="Q197" s="81">
        <v>39.7087</v>
      </c>
      <c r="R197" s="22">
        <v>5</v>
      </c>
      <c r="S197" s="22">
        <v>5</v>
      </c>
      <c r="T197" s="82">
        <v>40641.26875</v>
      </c>
      <c r="U197" s="50"/>
      <c r="V197" s="50"/>
    </row>
    <row r="198" spans="1:22" ht="30" customHeight="1">
      <c r="A198" s="20">
        <v>194</v>
      </c>
      <c r="B198" s="67" t="s">
        <v>517</v>
      </c>
      <c r="C198" s="67" t="s">
        <v>26</v>
      </c>
      <c r="D198" s="21" t="s">
        <v>564</v>
      </c>
      <c r="E198" s="67" t="s">
        <v>565</v>
      </c>
      <c r="F198" s="72" t="s">
        <v>526</v>
      </c>
      <c r="G198" s="67" t="s">
        <v>537</v>
      </c>
      <c r="H198" s="26" t="s">
        <v>102</v>
      </c>
      <c r="I198" s="21" t="s">
        <v>521</v>
      </c>
      <c r="J198" s="84">
        <v>44889</v>
      </c>
      <c r="K198" s="28">
        <v>44924</v>
      </c>
      <c r="L198" s="25" t="s">
        <v>566</v>
      </c>
      <c r="M198" s="81">
        <v>1196.6834</v>
      </c>
      <c r="N198" s="89" t="s">
        <v>567</v>
      </c>
      <c r="O198" s="81">
        <v>1495.8543</v>
      </c>
      <c r="P198" s="28">
        <v>44923</v>
      </c>
      <c r="Q198" s="81">
        <v>17.76</v>
      </c>
      <c r="R198" s="22">
        <v>5</v>
      </c>
      <c r="S198" s="22">
        <v>5</v>
      </c>
      <c r="T198" s="82">
        <v>74792.7125</v>
      </c>
      <c r="U198" s="50"/>
      <c r="V198" s="50"/>
    </row>
    <row r="199" spans="1:22" ht="30" customHeight="1">
      <c r="A199" s="20">
        <v>195</v>
      </c>
      <c r="B199" s="67" t="s">
        <v>517</v>
      </c>
      <c r="C199" s="67" t="s">
        <v>26</v>
      </c>
      <c r="D199" s="21" t="s">
        <v>564</v>
      </c>
      <c r="E199" s="67" t="s">
        <v>565</v>
      </c>
      <c r="F199" s="72" t="s">
        <v>526</v>
      </c>
      <c r="G199" s="67" t="s">
        <v>537</v>
      </c>
      <c r="H199" s="26" t="s">
        <v>102</v>
      </c>
      <c r="I199" s="21" t="s">
        <v>521</v>
      </c>
      <c r="J199" s="84">
        <v>44889</v>
      </c>
      <c r="K199" s="28">
        <v>44924</v>
      </c>
      <c r="L199" s="25" t="s">
        <v>566</v>
      </c>
      <c r="M199" s="81">
        <v>149.0563</v>
      </c>
      <c r="N199" s="84">
        <v>44923</v>
      </c>
      <c r="O199" s="81">
        <v>186.3204</v>
      </c>
      <c r="P199" s="28">
        <v>44924</v>
      </c>
      <c r="Q199" s="81">
        <v>37.2641</v>
      </c>
      <c r="R199" s="22">
        <v>5</v>
      </c>
      <c r="S199" s="22">
        <v>5</v>
      </c>
      <c r="T199" s="82">
        <v>9316.018750000001</v>
      </c>
      <c r="U199" s="50"/>
      <c r="V199" s="50"/>
    </row>
    <row r="200" spans="1:22" ht="30" customHeight="1">
      <c r="A200" s="20">
        <v>196</v>
      </c>
      <c r="B200" s="67" t="s">
        <v>517</v>
      </c>
      <c r="C200" s="67" t="s">
        <v>43</v>
      </c>
      <c r="D200" s="21" t="s">
        <v>568</v>
      </c>
      <c r="E200" s="67" t="s">
        <v>569</v>
      </c>
      <c r="F200" s="72" t="s">
        <v>570</v>
      </c>
      <c r="G200" s="67" t="s">
        <v>527</v>
      </c>
      <c r="H200" s="26" t="s">
        <v>571</v>
      </c>
      <c r="I200" s="21" t="s">
        <v>521</v>
      </c>
      <c r="J200" s="75">
        <v>44924</v>
      </c>
      <c r="K200" s="75">
        <v>44926</v>
      </c>
      <c r="L200" s="75">
        <v>48575</v>
      </c>
      <c r="M200" s="81">
        <v>428</v>
      </c>
      <c r="N200" s="75">
        <v>44922</v>
      </c>
      <c r="O200" s="81">
        <v>549.88</v>
      </c>
      <c r="P200" s="75">
        <v>44925</v>
      </c>
      <c r="Q200" s="81">
        <v>121.88</v>
      </c>
      <c r="R200" s="22">
        <v>5</v>
      </c>
      <c r="S200" s="22">
        <v>5</v>
      </c>
      <c r="T200" s="82">
        <v>26750.000000000004</v>
      </c>
      <c r="U200" s="50"/>
      <c r="V200" s="50"/>
    </row>
    <row r="201" spans="1:22" ht="30" customHeight="1">
      <c r="A201" s="20">
        <v>197</v>
      </c>
      <c r="B201" s="67" t="s">
        <v>517</v>
      </c>
      <c r="C201" s="67" t="s">
        <v>43</v>
      </c>
      <c r="D201" s="21" t="s">
        <v>572</v>
      </c>
      <c r="E201" s="67" t="s">
        <v>573</v>
      </c>
      <c r="F201" s="72" t="s">
        <v>574</v>
      </c>
      <c r="G201" s="67" t="s">
        <v>527</v>
      </c>
      <c r="H201" s="26" t="s">
        <v>102</v>
      </c>
      <c r="I201" s="21" t="s">
        <v>521</v>
      </c>
      <c r="J201" s="75">
        <v>44925</v>
      </c>
      <c r="K201" s="75">
        <v>44925</v>
      </c>
      <c r="L201" s="75">
        <v>48577</v>
      </c>
      <c r="M201" s="81">
        <v>2049</v>
      </c>
      <c r="N201" s="75">
        <v>44924</v>
      </c>
      <c r="O201" s="81">
        <v>2562</v>
      </c>
      <c r="P201" s="75">
        <v>44925</v>
      </c>
      <c r="Q201" s="81">
        <v>513</v>
      </c>
      <c r="R201" s="22">
        <v>5</v>
      </c>
      <c r="S201" s="22">
        <v>5</v>
      </c>
      <c r="T201" s="82">
        <v>128062.5</v>
      </c>
      <c r="U201" s="50"/>
      <c r="V201" s="50"/>
    </row>
    <row r="202" spans="1:22" ht="30" customHeight="1">
      <c r="A202" s="20">
        <v>198</v>
      </c>
      <c r="B202" s="67" t="s">
        <v>517</v>
      </c>
      <c r="C202" s="67" t="s">
        <v>43</v>
      </c>
      <c r="D202" s="21" t="s">
        <v>575</v>
      </c>
      <c r="E202" s="67" t="s">
        <v>576</v>
      </c>
      <c r="F202" s="72" t="s">
        <v>577</v>
      </c>
      <c r="G202" s="67" t="s">
        <v>527</v>
      </c>
      <c r="H202" s="26" t="s">
        <v>571</v>
      </c>
      <c r="I202" s="21" t="s">
        <v>521</v>
      </c>
      <c r="J202" s="75">
        <v>44925</v>
      </c>
      <c r="K202" s="75">
        <v>44926</v>
      </c>
      <c r="L202" s="75">
        <v>48577</v>
      </c>
      <c r="M202" s="81">
        <v>315.9472</v>
      </c>
      <c r="N202" s="75">
        <v>44924</v>
      </c>
      <c r="O202" s="81">
        <v>396.420512</v>
      </c>
      <c r="P202" s="75">
        <v>44924</v>
      </c>
      <c r="Q202" s="81">
        <v>80.47336</v>
      </c>
      <c r="R202" s="22">
        <v>5</v>
      </c>
      <c r="S202" s="22">
        <v>5</v>
      </c>
      <c r="T202" s="82">
        <v>19746.7</v>
      </c>
      <c r="U202" s="50"/>
      <c r="V202" s="50"/>
    </row>
    <row r="203" spans="1:22" ht="30" customHeight="1">
      <c r="A203" s="20">
        <v>199</v>
      </c>
      <c r="B203" s="67" t="s">
        <v>517</v>
      </c>
      <c r="C203" s="67" t="s">
        <v>43</v>
      </c>
      <c r="D203" s="21" t="s">
        <v>578</v>
      </c>
      <c r="E203" s="67" t="s">
        <v>579</v>
      </c>
      <c r="F203" s="72" t="s">
        <v>580</v>
      </c>
      <c r="G203" s="67" t="s">
        <v>537</v>
      </c>
      <c r="H203" s="26" t="s">
        <v>102</v>
      </c>
      <c r="I203" s="21" t="s">
        <v>521</v>
      </c>
      <c r="J203" s="75">
        <v>44924</v>
      </c>
      <c r="K203" s="75">
        <v>44925</v>
      </c>
      <c r="L203" s="75">
        <v>46749</v>
      </c>
      <c r="M203" s="81">
        <v>239.7408</v>
      </c>
      <c r="N203" s="75">
        <v>44902</v>
      </c>
      <c r="O203" s="81">
        <v>299.676</v>
      </c>
      <c r="P203" s="75">
        <v>44925</v>
      </c>
      <c r="Q203" s="81">
        <v>59.9352</v>
      </c>
      <c r="R203" s="22">
        <v>5</v>
      </c>
      <c r="S203" s="22">
        <v>5</v>
      </c>
      <c r="T203" s="82">
        <v>14983.800000000003</v>
      </c>
      <c r="U203" s="50"/>
      <c r="V203" s="50"/>
    </row>
    <row r="204" spans="1:22" ht="30" customHeight="1">
      <c r="A204" s="20">
        <v>200</v>
      </c>
      <c r="B204" s="67" t="s">
        <v>517</v>
      </c>
      <c r="C204" s="67" t="s">
        <v>43</v>
      </c>
      <c r="D204" s="21" t="s">
        <v>255</v>
      </c>
      <c r="E204" s="67" t="s">
        <v>256</v>
      </c>
      <c r="F204" s="72" t="s">
        <v>581</v>
      </c>
      <c r="G204" s="67" t="s">
        <v>527</v>
      </c>
      <c r="H204" s="26" t="s">
        <v>102</v>
      </c>
      <c r="I204" s="21" t="s">
        <v>521</v>
      </c>
      <c r="J204" s="75">
        <v>44873</v>
      </c>
      <c r="K204" s="75">
        <v>44924</v>
      </c>
      <c r="L204" s="75">
        <v>48535</v>
      </c>
      <c r="M204" s="81">
        <v>965.5176</v>
      </c>
      <c r="N204" s="75">
        <v>44819</v>
      </c>
      <c r="O204" s="81">
        <v>4022.99</v>
      </c>
      <c r="P204" s="75">
        <v>44918</v>
      </c>
      <c r="Q204" s="81">
        <v>1206.897</v>
      </c>
      <c r="R204" s="22">
        <v>5</v>
      </c>
      <c r="S204" s="22">
        <v>5</v>
      </c>
      <c r="T204" s="82">
        <v>60344.85</v>
      </c>
      <c r="U204" s="50"/>
      <c r="V204" s="50"/>
    </row>
    <row r="205" spans="1:22" ht="30" customHeight="1">
      <c r="A205" s="20">
        <v>201</v>
      </c>
      <c r="B205" s="67" t="s">
        <v>517</v>
      </c>
      <c r="C205" s="67" t="s">
        <v>43</v>
      </c>
      <c r="D205" s="21" t="s">
        <v>366</v>
      </c>
      <c r="E205" s="67" t="s">
        <v>367</v>
      </c>
      <c r="F205" s="72" t="s">
        <v>582</v>
      </c>
      <c r="G205" s="67" t="s">
        <v>583</v>
      </c>
      <c r="H205" s="26" t="s">
        <v>102</v>
      </c>
      <c r="I205" s="21" t="s">
        <v>521</v>
      </c>
      <c r="J205" s="75">
        <v>44924</v>
      </c>
      <c r="K205" s="75">
        <v>44924</v>
      </c>
      <c r="L205" s="75">
        <v>48544</v>
      </c>
      <c r="M205" s="81">
        <v>800</v>
      </c>
      <c r="N205" s="75">
        <v>44916</v>
      </c>
      <c r="O205" s="81">
        <v>1021.6625</v>
      </c>
      <c r="P205" s="75">
        <v>44921</v>
      </c>
      <c r="Q205" s="81">
        <v>204.3325</v>
      </c>
      <c r="R205" s="22">
        <v>5</v>
      </c>
      <c r="S205" s="22">
        <v>5</v>
      </c>
      <c r="T205" s="82">
        <v>50000</v>
      </c>
      <c r="U205" s="50"/>
      <c r="V205" s="50"/>
    </row>
    <row r="206" spans="1:22" ht="30" customHeight="1">
      <c r="A206" s="20">
        <v>202</v>
      </c>
      <c r="B206" s="67" t="s">
        <v>517</v>
      </c>
      <c r="C206" s="67" t="s">
        <v>43</v>
      </c>
      <c r="D206" s="21" t="s">
        <v>584</v>
      </c>
      <c r="E206" s="67" t="s">
        <v>585</v>
      </c>
      <c r="F206" s="72" t="s">
        <v>586</v>
      </c>
      <c r="G206" s="67" t="s">
        <v>587</v>
      </c>
      <c r="H206" s="26" t="s">
        <v>102</v>
      </c>
      <c r="I206" s="21" t="s">
        <v>521</v>
      </c>
      <c r="J206" s="75">
        <v>44848</v>
      </c>
      <c r="K206" s="75">
        <v>44925</v>
      </c>
      <c r="L206" s="75">
        <v>46011</v>
      </c>
      <c r="M206" s="81">
        <v>946.96</v>
      </c>
      <c r="N206" s="75">
        <v>44921</v>
      </c>
      <c r="O206" s="81">
        <v>1183.7</v>
      </c>
      <c r="P206" s="75">
        <v>44924</v>
      </c>
      <c r="Q206" s="81">
        <v>236.74</v>
      </c>
      <c r="R206" s="22">
        <v>5</v>
      </c>
      <c r="S206" s="22">
        <v>5</v>
      </c>
      <c r="T206" s="82">
        <v>59185.000000000015</v>
      </c>
      <c r="U206" s="50"/>
      <c r="V206" s="50"/>
    </row>
    <row r="207" spans="1:22" ht="30" customHeight="1">
      <c r="A207" s="20">
        <v>203</v>
      </c>
      <c r="B207" s="67" t="s">
        <v>517</v>
      </c>
      <c r="C207" s="67" t="s">
        <v>43</v>
      </c>
      <c r="D207" s="21" t="s">
        <v>588</v>
      </c>
      <c r="E207" s="67" t="s">
        <v>589</v>
      </c>
      <c r="F207" s="72" t="s">
        <v>590</v>
      </c>
      <c r="G207" s="67" t="s">
        <v>527</v>
      </c>
      <c r="H207" s="26" t="s">
        <v>102</v>
      </c>
      <c r="I207" s="21" t="s">
        <v>521</v>
      </c>
      <c r="J207" s="75">
        <v>44894</v>
      </c>
      <c r="K207" s="75">
        <v>44895</v>
      </c>
      <c r="L207" s="75">
        <v>48538</v>
      </c>
      <c r="M207" s="81">
        <v>3800</v>
      </c>
      <c r="N207" s="75">
        <v>44870</v>
      </c>
      <c r="O207" s="81">
        <v>4882</v>
      </c>
      <c r="P207" s="75">
        <v>44895</v>
      </c>
      <c r="Q207" s="81">
        <v>1082</v>
      </c>
      <c r="R207" s="22">
        <v>5</v>
      </c>
      <c r="S207" s="22">
        <v>5</v>
      </c>
      <c r="T207" s="82">
        <v>237500</v>
      </c>
      <c r="U207" s="50"/>
      <c r="V207" s="50"/>
    </row>
    <row r="208" spans="1:22" ht="30" customHeight="1">
      <c r="A208" s="20">
        <v>204</v>
      </c>
      <c r="B208" s="21" t="s">
        <v>517</v>
      </c>
      <c r="C208" s="16" t="s">
        <v>31</v>
      </c>
      <c r="D208" s="21" t="s">
        <v>591</v>
      </c>
      <c r="E208" s="21" t="s">
        <v>592</v>
      </c>
      <c r="F208" s="21" t="s">
        <v>593</v>
      </c>
      <c r="G208" s="21" t="s">
        <v>594</v>
      </c>
      <c r="H208" s="26" t="s">
        <v>195</v>
      </c>
      <c r="I208" s="21" t="s">
        <v>40</v>
      </c>
      <c r="J208" s="85">
        <v>44888</v>
      </c>
      <c r="K208" s="25" t="s">
        <v>595</v>
      </c>
      <c r="L208" s="25" t="s">
        <v>596</v>
      </c>
      <c r="M208" s="26">
        <v>1550</v>
      </c>
      <c r="N208" s="21" t="s">
        <v>597</v>
      </c>
      <c r="O208" s="21">
        <v>5794.65</v>
      </c>
      <c r="P208" s="85">
        <v>44893</v>
      </c>
      <c r="Q208" s="21">
        <v>1550</v>
      </c>
      <c r="R208" s="22">
        <v>5</v>
      </c>
      <c r="S208" s="22">
        <v>5</v>
      </c>
      <c r="T208" s="82">
        <v>96875</v>
      </c>
      <c r="U208" s="55"/>
      <c r="V208" s="55"/>
    </row>
    <row r="209" spans="1:22" ht="30" customHeight="1">
      <c r="A209" s="20">
        <v>205</v>
      </c>
      <c r="B209" s="21" t="s">
        <v>517</v>
      </c>
      <c r="C209" s="16" t="s">
        <v>43</v>
      </c>
      <c r="D209" s="21" t="s">
        <v>598</v>
      </c>
      <c r="E209" s="21" t="s">
        <v>599</v>
      </c>
      <c r="F209" s="21" t="s">
        <v>600</v>
      </c>
      <c r="G209" s="21" t="s">
        <v>537</v>
      </c>
      <c r="H209" s="26" t="s">
        <v>601</v>
      </c>
      <c r="I209" s="21" t="s">
        <v>40</v>
      </c>
      <c r="J209" s="85">
        <v>44922</v>
      </c>
      <c r="K209" s="25" t="s">
        <v>123</v>
      </c>
      <c r="L209" s="25" t="s">
        <v>432</v>
      </c>
      <c r="M209" s="26">
        <v>70</v>
      </c>
      <c r="N209" s="21" t="s">
        <v>123</v>
      </c>
      <c r="O209" s="21">
        <v>439.25</v>
      </c>
      <c r="P209" s="85">
        <v>44918</v>
      </c>
      <c r="Q209" s="21">
        <v>17.85</v>
      </c>
      <c r="R209" s="21">
        <v>5</v>
      </c>
      <c r="S209" s="35">
        <v>5</v>
      </c>
      <c r="T209" s="82">
        <v>4375</v>
      </c>
      <c r="U209" s="55"/>
      <c r="V209" s="55"/>
    </row>
    <row r="210" spans="1:22" ht="30" customHeight="1">
      <c r="A210" s="20">
        <v>206</v>
      </c>
      <c r="B210" s="21" t="s">
        <v>517</v>
      </c>
      <c r="C210" s="16" t="s">
        <v>43</v>
      </c>
      <c r="D210" s="21" t="s">
        <v>602</v>
      </c>
      <c r="E210" s="21" t="s">
        <v>603</v>
      </c>
      <c r="F210" s="21" t="s">
        <v>604</v>
      </c>
      <c r="G210" s="21" t="s">
        <v>561</v>
      </c>
      <c r="H210" s="26" t="s">
        <v>102</v>
      </c>
      <c r="I210" s="21" t="s">
        <v>40</v>
      </c>
      <c r="J210" s="85">
        <v>44873</v>
      </c>
      <c r="K210" s="25" t="s">
        <v>187</v>
      </c>
      <c r="L210" s="25" t="s">
        <v>605</v>
      </c>
      <c r="M210" s="26">
        <v>2209.2</v>
      </c>
      <c r="N210" s="21" t="s">
        <v>606</v>
      </c>
      <c r="O210" s="21">
        <v>4605.6</v>
      </c>
      <c r="P210" s="85">
        <v>44921</v>
      </c>
      <c r="Q210" s="21">
        <v>552.3</v>
      </c>
      <c r="R210" s="21">
        <v>5</v>
      </c>
      <c r="S210" s="35">
        <v>5</v>
      </c>
      <c r="T210" s="82">
        <v>138075</v>
      </c>
      <c r="U210" s="55"/>
      <c r="V210" s="55"/>
    </row>
    <row r="211" spans="1:22" ht="30" customHeight="1">
      <c r="A211" s="20">
        <v>207</v>
      </c>
      <c r="B211" s="21" t="s">
        <v>517</v>
      </c>
      <c r="C211" s="16" t="s">
        <v>26</v>
      </c>
      <c r="D211" s="21" t="s">
        <v>607</v>
      </c>
      <c r="E211" s="21" t="s">
        <v>608</v>
      </c>
      <c r="F211" s="21" t="s">
        <v>609</v>
      </c>
      <c r="G211" s="21" t="s">
        <v>527</v>
      </c>
      <c r="H211" s="26" t="s">
        <v>102</v>
      </c>
      <c r="I211" s="21" t="s">
        <v>40</v>
      </c>
      <c r="J211" s="85">
        <v>44865</v>
      </c>
      <c r="K211" s="25" t="s">
        <v>610</v>
      </c>
      <c r="L211" s="25" t="s">
        <v>611</v>
      </c>
      <c r="M211" s="26">
        <v>7.296</v>
      </c>
      <c r="N211" s="21" t="s">
        <v>612</v>
      </c>
      <c r="O211" s="21">
        <v>9.12</v>
      </c>
      <c r="P211" s="85">
        <v>44848</v>
      </c>
      <c r="Q211" s="21">
        <v>1.824</v>
      </c>
      <c r="R211" s="21">
        <v>5</v>
      </c>
      <c r="S211" s="35">
        <v>5</v>
      </c>
      <c r="T211" s="82">
        <v>456</v>
      </c>
      <c r="U211" s="55"/>
      <c r="V211" s="55"/>
    </row>
    <row r="212" spans="1:22" ht="30" customHeight="1">
      <c r="A212" s="20">
        <v>208</v>
      </c>
      <c r="B212" s="21" t="s">
        <v>517</v>
      </c>
      <c r="C212" s="16" t="s">
        <v>26</v>
      </c>
      <c r="D212" s="21" t="s">
        <v>607</v>
      </c>
      <c r="E212" s="21" t="s">
        <v>608</v>
      </c>
      <c r="F212" s="21" t="s">
        <v>609</v>
      </c>
      <c r="G212" s="21" t="s">
        <v>527</v>
      </c>
      <c r="H212" s="26" t="s">
        <v>102</v>
      </c>
      <c r="I212" s="21" t="s">
        <v>40</v>
      </c>
      <c r="J212" s="85">
        <v>44865</v>
      </c>
      <c r="K212" s="25" t="s">
        <v>187</v>
      </c>
      <c r="L212" s="25" t="s">
        <v>611</v>
      </c>
      <c r="M212" s="26">
        <v>75.72</v>
      </c>
      <c r="N212" s="21" t="s">
        <v>613</v>
      </c>
      <c r="O212" s="21">
        <v>165.524</v>
      </c>
      <c r="P212" s="85">
        <v>44911</v>
      </c>
      <c r="Q212" s="21">
        <v>7.89</v>
      </c>
      <c r="R212" s="21">
        <v>5</v>
      </c>
      <c r="S212" s="35">
        <v>5</v>
      </c>
      <c r="T212" s="82">
        <v>4732.5</v>
      </c>
      <c r="U212" s="55"/>
      <c r="V212" s="55"/>
    </row>
    <row r="213" spans="1:22" ht="30" customHeight="1">
      <c r="A213" s="20">
        <v>209</v>
      </c>
      <c r="B213" s="21" t="s">
        <v>517</v>
      </c>
      <c r="C213" s="16" t="s">
        <v>43</v>
      </c>
      <c r="D213" s="21" t="s">
        <v>614</v>
      </c>
      <c r="E213" s="21" t="s">
        <v>615</v>
      </c>
      <c r="F213" s="21" t="s">
        <v>549</v>
      </c>
      <c r="G213" s="21" t="s">
        <v>537</v>
      </c>
      <c r="H213" s="26" t="s">
        <v>102</v>
      </c>
      <c r="I213" s="21" t="s">
        <v>40</v>
      </c>
      <c r="J213" s="85">
        <v>44925</v>
      </c>
      <c r="K213" s="25" t="s">
        <v>127</v>
      </c>
      <c r="L213" s="25" t="s">
        <v>191</v>
      </c>
      <c r="M213" s="26">
        <v>24.184</v>
      </c>
      <c r="N213" s="21" t="s">
        <v>616</v>
      </c>
      <c r="O213" s="21">
        <v>30.23</v>
      </c>
      <c r="P213" s="85">
        <v>44924</v>
      </c>
      <c r="Q213" s="21">
        <v>1.84</v>
      </c>
      <c r="R213" s="21">
        <v>5</v>
      </c>
      <c r="S213" s="35">
        <v>5</v>
      </c>
      <c r="T213" s="82">
        <v>1511.5</v>
      </c>
      <c r="U213" s="55"/>
      <c r="V213" s="55"/>
    </row>
    <row r="214" spans="1:22" ht="30" customHeight="1">
      <c r="A214" s="20">
        <v>210</v>
      </c>
      <c r="B214" s="21" t="s">
        <v>517</v>
      </c>
      <c r="C214" s="16" t="s">
        <v>26</v>
      </c>
      <c r="D214" s="21" t="s">
        <v>617</v>
      </c>
      <c r="E214" s="21" t="s">
        <v>618</v>
      </c>
      <c r="F214" s="21" t="s">
        <v>619</v>
      </c>
      <c r="G214" s="21" t="s">
        <v>527</v>
      </c>
      <c r="H214" s="26" t="s">
        <v>102</v>
      </c>
      <c r="I214" s="21" t="s">
        <v>40</v>
      </c>
      <c r="J214" s="85">
        <v>44864</v>
      </c>
      <c r="K214" s="25" t="s">
        <v>610</v>
      </c>
      <c r="L214" s="25" t="s">
        <v>620</v>
      </c>
      <c r="M214" s="26">
        <v>1.7756</v>
      </c>
      <c r="N214" s="21" t="s">
        <v>621</v>
      </c>
      <c r="O214" s="21">
        <v>1.7756</v>
      </c>
      <c r="P214" s="85">
        <v>44821</v>
      </c>
      <c r="Q214" s="21">
        <v>2.898</v>
      </c>
      <c r="R214" s="21">
        <v>5</v>
      </c>
      <c r="S214" s="35">
        <v>5</v>
      </c>
      <c r="T214" s="82">
        <v>110.975</v>
      </c>
      <c r="U214" s="55"/>
      <c r="V214" s="55"/>
    </row>
    <row r="215" spans="1:22" ht="30" customHeight="1">
      <c r="A215" s="20">
        <v>211</v>
      </c>
      <c r="B215" s="21" t="s">
        <v>517</v>
      </c>
      <c r="C215" s="16" t="s">
        <v>26</v>
      </c>
      <c r="D215" s="21" t="s">
        <v>622</v>
      </c>
      <c r="E215" s="21" t="s">
        <v>623</v>
      </c>
      <c r="F215" s="21" t="s">
        <v>624</v>
      </c>
      <c r="G215" s="21" t="s">
        <v>527</v>
      </c>
      <c r="H215" s="26" t="s">
        <v>571</v>
      </c>
      <c r="I215" s="21" t="s">
        <v>40</v>
      </c>
      <c r="J215" s="85">
        <v>44867</v>
      </c>
      <c r="K215" s="25" t="s">
        <v>153</v>
      </c>
      <c r="L215" s="25" t="s">
        <v>483</v>
      </c>
      <c r="M215" s="26">
        <v>124.08</v>
      </c>
      <c r="N215" s="21" t="s">
        <v>621</v>
      </c>
      <c r="O215" s="21" t="s">
        <v>625</v>
      </c>
      <c r="P215" s="85">
        <v>44917</v>
      </c>
      <c r="Q215" s="21">
        <v>31.02</v>
      </c>
      <c r="R215" s="35">
        <v>5</v>
      </c>
      <c r="S215" s="35">
        <v>5</v>
      </c>
      <c r="T215" s="82">
        <v>7755.000000000001</v>
      </c>
      <c r="U215" s="55"/>
      <c r="V215" s="55"/>
    </row>
    <row r="216" spans="1:22" ht="30" customHeight="1">
      <c r="A216" s="20">
        <v>212</v>
      </c>
      <c r="B216" s="21" t="s">
        <v>517</v>
      </c>
      <c r="C216" s="16" t="s">
        <v>43</v>
      </c>
      <c r="D216" s="21" t="s">
        <v>626</v>
      </c>
      <c r="E216" s="21" t="s">
        <v>627</v>
      </c>
      <c r="F216" s="21" t="s">
        <v>628</v>
      </c>
      <c r="G216" s="21" t="s">
        <v>629</v>
      </c>
      <c r="H216" s="26" t="s">
        <v>102</v>
      </c>
      <c r="I216" s="21" t="s">
        <v>40</v>
      </c>
      <c r="J216" s="85">
        <v>44840</v>
      </c>
      <c r="K216" s="25" t="s">
        <v>123</v>
      </c>
      <c r="L216" s="25" t="s">
        <v>630</v>
      </c>
      <c r="M216" s="26">
        <v>1213</v>
      </c>
      <c r="N216" s="21" t="s">
        <v>631</v>
      </c>
      <c r="O216" s="21">
        <v>1579.5</v>
      </c>
      <c r="P216" s="85">
        <v>44922</v>
      </c>
      <c r="Q216" s="21">
        <v>366.5</v>
      </c>
      <c r="R216" s="35">
        <v>5</v>
      </c>
      <c r="S216" s="35">
        <v>5</v>
      </c>
      <c r="T216" s="82">
        <v>75719.84</v>
      </c>
      <c r="U216" s="48" t="s">
        <v>632</v>
      </c>
      <c r="V216" s="48" t="s">
        <v>632</v>
      </c>
    </row>
    <row r="217" spans="1:22" ht="30" customHeight="1">
      <c r="A217" s="20">
        <v>213</v>
      </c>
      <c r="B217" s="21" t="s">
        <v>517</v>
      </c>
      <c r="C217" s="16" t="s">
        <v>43</v>
      </c>
      <c r="D217" s="21" t="s">
        <v>633</v>
      </c>
      <c r="E217" s="21" t="s">
        <v>634</v>
      </c>
      <c r="F217" s="21" t="s">
        <v>635</v>
      </c>
      <c r="G217" s="21" t="s">
        <v>636</v>
      </c>
      <c r="H217" s="26" t="s">
        <v>102</v>
      </c>
      <c r="I217" s="21" t="s">
        <v>40</v>
      </c>
      <c r="J217" s="85">
        <v>44834</v>
      </c>
      <c r="K217" s="25" t="s">
        <v>637</v>
      </c>
      <c r="L217" s="25" t="s">
        <v>638</v>
      </c>
      <c r="M217" s="26">
        <v>108.1152</v>
      </c>
      <c r="N217" s="21" t="s">
        <v>639</v>
      </c>
      <c r="O217" s="21">
        <v>283.28</v>
      </c>
      <c r="P217" s="85">
        <v>44918</v>
      </c>
      <c r="Q217" s="21">
        <v>27.0288</v>
      </c>
      <c r="R217" s="35">
        <v>5</v>
      </c>
      <c r="S217" s="35">
        <v>5</v>
      </c>
      <c r="T217" s="82">
        <v>6742.18</v>
      </c>
      <c r="U217" s="48" t="s">
        <v>640</v>
      </c>
      <c r="V217" s="48" t="s">
        <v>640</v>
      </c>
    </row>
    <row r="218" spans="1:22" ht="30" customHeight="1">
      <c r="A218" s="20">
        <v>214</v>
      </c>
      <c r="B218" s="21" t="s">
        <v>517</v>
      </c>
      <c r="C218" s="16" t="s">
        <v>43</v>
      </c>
      <c r="D218" s="21" t="s">
        <v>633</v>
      </c>
      <c r="E218" s="21" t="s">
        <v>634</v>
      </c>
      <c r="F218" s="21" t="s">
        <v>635</v>
      </c>
      <c r="G218" s="21" t="s">
        <v>641</v>
      </c>
      <c r="H218" s="26" t="s">
        <v>102</v>
      </c>
      <c r="I218" s="21" t="s">
        <v>40</v>
      </c>
      <c r="J218" s="85">
        <v>44834</v>
      </c>
      <c r="K218" s="25" t="s">
        <v>187</v>
      </c>
      <c r="L218" s="25" t="s">
        <v>638</v>
      </c>
      <c r="M218" s="26">
        <v>586.86</v>
      </c>
      <c r="N218" s="21" t="s">
        <v>523</v>
      </c>
      <c r="O218" s="21">
        <v>1321.65</v>
      </c>
      <c r="P218" s="85">
        <v>44922</v>
      </c>
      <c r="Q218" s="21">
        <v>146.715</v>
      </c>
      <c r="R218" s="35">
        <v>5</v>
      </c>
      <c r="S218" s="35">
        <v>5</v>
      </c>
      <c r="T218" s="82">
        <v>36597.240000000005</v>
      </c>
      <c r="U218" s="48" t="s">
        <v>642</v>
      </c>
      <c r="V218" s="48" t="s">
        <v>642</v>
      </c>
    </row>
    <row r="219" spans="1:22" ht="30" customHeight="1">
      <c r="A219" s="20">
        <v>215</v>
      </c>
      <c r="B219" s="21" t="s">
        <v>517</v>
      </c>
      <c r="C219" s="16" t="s">
        <v>26</v>
      </c>
      <c r="D219" s="21" t="s">
        <v>643</v>
      </c>
      <c r="E219" s="21" t="s">
        <v>644</v>
      </c>
      <c r="F219" s="21" t="s">
        <v>645</v>
      </c>
      <c r="G219" s="21" t="s">
        <v>537</v>
      </c>
      <c r="H219" s="26" t="s">
        <v>102</v>
      </c>
      <c r="I219" s="21" t="s">
        <v>40</v>
      </c>
      <c r="J219" s="85">
        <v>44875</v>
      </c>
      <c r="K219" s="25" t="s">
        <v>121</v>
      </c>
      <c r="L219" s="25" t="s">
        <v>110</v>
      </c>
      <c r="M219" s="26">
        <v>1490.7356</v>
      </c>
      <c r="N219" s="21" t="s">
        <v>646</v>
      </c>
      <c r="O219" s="21">
        <v>1965.2148</v>
      </c>
      <c r="P219" s="85">
        <v>44907</v>
      </c>
      <c r="Q219" s="21">
        <v>38.844</v>
      </c>
      <c r="R219" s="35">
        <v>5</v>
      </c>
      <c r="S219" s="35">
        <v>5</v>
      </c>
      <c r="T219" s="82">
        <v>93170.975</v>
      </c>
      <c r="U219" s="55"/>
      <c r="V219" s="55"/>
    </row>
    <row r="220" spans="1:22" ht="30" customHeight="1">
      <c r="A220" s="20">
        <v>216</v>
      </c>
      <c r="B220" s="21" t="s">
        <v>517</v>
      </c>
      <c r="C220" s="16" t="s">
        <v>26</v>
      </c>
      <c r="D220" s="21" t="s">
        <v>643</v>
      </c>
      <c r="E220" s="21" t="s">
        <v>644</v>
      </c>
      <c r="F220" s="21" t="s">
        <v>645</v>
      </c>
      <c r="G220" s="21" t="s">
        <v>537</v>
      </c>
      <c r="H220" s="26" t="s">
        <v>102</v>
      </c>
      <c r="I220" s="21" t="s">
        <v>40</v>
      </c>
      <c r="J220" s="85">
        <v>44875</v>
      </c>
      <c r="K220" s="25" t="s">
        <v>123</v>
      </c>
      <c r="L220" s="25" t="s">
        <v>110</v>
      </c>
      <c r="M220" s="26">
        <v>792.7962</v>
      </c>
      <c r="N220" s="21" t="s">
        <v>187</v>
      </c>
      <c r="O220" s="21">
        <v>889.2</v>
      </c>
      <c r="P220" s="85">
        <v>44918</v>
      </c>
      <c r="Q220" s="21">
        <v>4.25</v>
      </c>
      <c r="R220" s="35">
        <v>5</v>
      </c>
      <c r="S220" s="35">
        <v>5</v>
      </c>
      <c r="T220" s="82">
        <v>49549.762500000004</v>
      </c>
      <c r="U220" s="55"/>
      <c r="V220" s="55"/>
    </row>
    <row r="221" spans="1:22" ht="30" customHeight="1">
      <c r="A221" s="20">
        <v>217</v>
      </c>
      <c r="B221" s="21" t="s">
        <v>517</v>
      </c>
      <c r="C221" s="16" t="s">
        <v>43</v>
      </c>
      <c r="D221" s="21" t="s">
        <v>647</v>
      </c>
      <c r="E221" s="21" t="s">
        <v>648</v>
      </c>
      <c r="F221" s="21" t="s">
        <v>649</v>
      </c>
      <c r="G221" s="21" t="s">
        <v>527</v>
      </c>
      <c r="H221" s="26" t="s">
        <v>650</v>
      </c>
      <c r="I221" s="21" t="s">
        <v>40</v>
      </c>
      <c r="J221" s="85">
        <v>44923</v>
      </c>
      <c r="K221" s="25" t="s">
        <v>127</v>
      </c>
      <c r="L221" s="25" t="s">
        <v>162</v>
      </c>
      <c r="M221" s="26">
        <v>600</v>
      </c>
      <c r="N221" s="21" t="s">
        <v>153</v>
      </c>
      <c r="O221" s="21">
        <v>1799.3</v>
      </c>
      <c r="P221" s="85">
        <v>44924</v>
      </c>
      <c r="Q221" s="21">
        <v>359.86</v>
      </c>
      <c r="R221" s="35">
        <v>5</v>
      </c>
      <c r="S221" s="35">
        <v>5</v>
      </c>
      <c r="T221" s="82">
        <v>37500</v>
      </c>
      <c r="U221" s="55"/>
      <c r="V221" s="55"/>
    </row>
    <row r="222" spans="1:22" ht="30" customHeight="1">
      <c r="A222" s="20">
        <v>218</v>
      </c>
      <c r="B222" s="21" t="s">
        <v>517</v>
      </c>
      <c r="C222" s="16" t="s">
        <v>43</v>
      </c>
      <c r="D222" s="21" t="s">
        <v>651</v>
      </c>
      <c r="E222" s="21" t="s">
        <v>652</v>
      </c>
      <c r="F222" s="21" t="s">
        <v>653</v>
      </c>
      <c r="G222" s="21" t="s">
        <v>527</v>
      </c>
      <c r="H222" s="26" t="s">
        <v>102</v>
      </c>
      <c r="I222" s="21" t="s">
        <v>40</v>
      </c>
      <c r="J222" s="85">
        <v>44922</v>
      </c>
      <c r="K222" s="25" t="s">
        <v>153</v>
      </c>
      <c r="L222" s="25" t="s">
        <v>483</v>
      </c>
      <c r="M222" s="26">
        <v>396</v>
      </c>
      <c r="N222" s="21" t="s">
        <v>109</v>
      </c>
      <c r="O222" s="21">
        <v>2478</v>
      </c>
      <c r="P222" s="85">
        <v>44924</v>
      </c>
      <c r="Q222" s="21">
        <v>99.6</v>
      </c>
      <c r="R222" s="35">
        <v>5</v>
      </c>
      <c r="S222" s="35">
        <v>5</v>
      </c>
      <c r="T222" s="82">
        <v>24750</v>
      </c>
      <c r="U222" s="55"/>
      <c r="V222" s="55"/>
    </row>
    <row r="223" spans="1:22" ht="30" customHeight="1">
      <c r="A223" s="20">
        <v>219</v>
      </c>
      <c r="B223" s="21" t="s">
        <v>517</v>
      </c>
      <c r="C223" s="16" t="s">
        <v>43</v>
      </c>
      <c r="D223" s="21" t="s">
        <v>654</v>
      </c>
      <c r="E223" s="21" t="s">
        <v>655</v>
      </c>
      <c r="F223" s="21" t="s">
        <v>656</v>
      </c>
      <c r="G223" s="21" t="s">
        <v>520</v>
      </c>
      <c r="H223" s="26" t="s">
        <v>102</v>
      </c>
      <c r="I223" s="21" t="s">
        <v>40</v>
      </c>
      <c r="J223" s="85">
        <v>44916</v>
      </c>
      <c r="K223" s="25" t="s">
        <v>150</v>
      </c>
      <c r="L223" s="25" t="s">
        <v>657</v>
      </c>
      <c r="M223" s="26">
        <v>797.72</v>
      </c>
      <c r="N223" s="21" t="s">
        <v>150</v>
      </c>
      <c r="O223" s="21">
        <v>997.15</v>
      </c>
      <c r="P223" s="85">
        <v>44923</v>
      </c>
      <c r="Q223" s="21">
        <v>28.36</v>
      </c>
      <c r="R223" s="35">
        <v>5</v>
      </c>
      <c r="S223" s="35">
        <v>5</v>
      </c>
      <c r="T223" s="82">
        <v>49857.5</v>
      </c>
      <c r="U223" s="55"/>
      <c r="V223" s="55"/>
    </row>
    <row r="224" spans="1:22" ht="30" customHeight="1">
      <c r="A224" s="20">
        <v>220</v>
      </c>
      <c r="B224" s="21" t="s">
        <v>517</v>
      </c>
      <c r="C224" s="16" t="s">
        <v>43</v>
      </c>
      <c r="D224" s="21" t="s">
        <v>658</v>
      </c>
      <c r="E224" s="21" t="s">
        <v>659</v>
      </c>
      <c r="F224" s="21" t="s">
        <v>660</v>
      </c>
      <c r="G224" s="21" t="s">
        <v>527</v>
      </c>
      <c r="H224" s="26" t="s">
        <v>195</v>
      </c>
      <c r="I224" s="21" t="s">
        <v>40</v>
      </c>
      <c r="J224" s="85">
        <v>44902</v>
      </c>
      <c r="K224" s="25" t="s">
        <v>523</v>
      </c>
      <c r="L224" s="25" t="s">
        <v>661</v>
      </c>
      <c r="M224" s="26">
        <v>222</v>
      </c>
      <c r="N224" s="21" t="s">
        <v>662</v>
      </c>
      <c r="O224" s="21">
        <v>694.46</v>
      </c>
      <c r="P224" s="85">
        <v>44903</v>
      </c>
      <c r="Q224" s="21">
        <v>55.784</v>
      </c>
      <c r="R224" s="35">
        <v>5</v>
      </c>
      <c r="S224" s="35">
        <v>5</v>
      </c>
      <c r="T224" s="82">
        <v>13875.000000000002</v>
      </c>
      <c r="U224" s="55"/>
      <c r="V224" s="55"/>
    </row>
    <row r="225" spans="1:22" ht="30" customHeight="1">
      <c r="A225" s="20">
        <v>221</v>
      </c>
      <c r="B225" s="21" t="s">
        <v>517</v>
      </c>
      <c r="C225" s="16" t="s">
        <v>43</v>
      </c>
      <c r="D225" s="21" t="s">
        <v>658</v>
      </c>
      <c r="E225" s="21" t="s">
        <v>659</v>
      </c>
      <c r="F225" s="21" t="s">
        <v>663</v>
      </c>
      <c r="G225" s="21" t="s">
        <v>527</v>
      </c>
      <c r="H225" s="26" t="s">
        <v>195</v>
      </c>
      <c r="I225" s="21" t="s">
        <v>40</v>
      </c>
      <c r="J225" s="85">
        <v>44902</v>
      </c>
      <c r="K225" s="25" t="s">
        <v>121</v>
      </c>
      <c r="L225" s="25" t="s">
        <v>661</v>
      </c>
      <c r="M225" s="26">
        <v>333</v>
      </c>
      <c r="N225" s="21" t="s">
        <v>662</v>
      </c>
      <c r="O225" s="21">
        <v>694.46</v>
      </c>
      <c r="P225" s="85">
        <v>44903</v>
      </c>
      <c r="Q225" s="21">
        <v>55.784</v>
      </c>
      <c r="R225" s="35">
        <v>5</v>
      </c>
      <c r="S225" s="35">
        <v>5</v>
      </c>
      <c r="T225" s="82">
        <v>20812.500000000004</v>
      </c>
      <c r="U225" s="55"/>
      <c r="V225" s="55"/>
    </row>
    <row r="226" spans="1:22" ht="30" customHeight="1">
      <c r="A226" s="20">
        <v>222</v>
      </c>
      <c r="B226" s="21" t="s">
        <v>517</v>
      </c>
      <c r="C226" s="16" t="s">
        <v>43</v>
      </c>
      <c r="D226" s="21" t="s">
        <v>664</v>
      </c>
      <c r="E226" s="21" t="s">
        <v>665</v>
      </c>
      <c r="F226" s="21" t="s">
        <v>666</v>
      </c>
      <c r="G226" s="21" t="s">
        <v>527</v>
      </c>
      <c r="H226" s="26" t="s">
        <v>667</v>
      </c>
      <c r="I226" s="21" t="s">
        <v>40</v>
      </c>
      <c r="J226" s="85">
        <v>44923</v>
      </c>
      <c r="K226" s="25" t="s">
        <v>127</v>
      </c>
      <c r="L226" s="25" t="s">
        <v>162</v>
      </c>
      <c r="M226" s="26">
        <v>413.448</v>
      </c>
      <c r="N226" s="21" t="s">
        <v>187</v>
      </c>
      <c r="O226" s="21">
        <v>574.01</v>
      </c>
      <c r="P226" s="85">
        <v>44922</v>
      </c>
      <c r="Q226" s="21">
        <v>55.56</v>
      </c>
      <c r="R226" s="35">
        <v>5</v>
      </c>
      <c r="S226" s="35">
        <v>5</v>
      </c>
      <c r="T226" s="82">
        <v>25840.5</v>
      </c>
      <c r="U226" s="55"/>
      <c r="V226" s="55"/>
    </row>
    <row r="227" spans="1:22" ht="30" customHeight="1">
      <c r="A227" s="20">
        <v>223</v>
      </c>
      <c r="B227" s="21" t="s">
        <v>517</v>
      </c>
      <c r="C227" s="16" t="s">
        <v>43</v>
      </c>
      <c r="D227" s="21" t="s">
        <v>664</v>
      </c>
      <c r="E227" s="21" t="s">
        <v>665</v>
      </c>
      <c r="F227" s="21" t="s">
        <v>668</v>
      </c>
      <c r="G227" s="21" t="s">
        <v>527</v>
      </c>
      <c r="H227" s="26" t="s">
        <v>667</v>
      </c>
      <c r="I227" s="21" t="s">
        <v>40</v>
      </c>
      <c r="J227" s="85">
        <v>44923</v>
      </c>
      <c r="K227" s="25" t="s">
        <v>153</v>
      </c>
      <c r="L227" s="25" t="s">
        <v>483</v>
      </c>
      <c r="M227" s="26">
        <v>1000</v>
      </c>
      <c r="N227" s="21" t="s">
        <v>187</v>
      </c>
      <c r="O227" s="21">
        <v>1277.6</v>
      </c>
      <c r="P227" s="85">
        <v>44922</v>
      </c>
      <c r="Q227" s="21">
        <v>41.38</v>
      </c>
      <c r="R227" s="35">
        <v>5</v>
      </c>
      <c r="S227" s="35">
        <v>5</v>
      </c>
      <c r="T227" s="82">
        <v>62500</v>
      </c>
      <c r="U227" s="55"/>
      <c r="V227" s="55"/>
    </row>
    <row r="228" spans="1:22" ht="30" customHeight="1">
      <c r="A228" s="20">
        <v>224</v>
      </c>
      <c r="B228" s="21" t="s">
        <v>517</v>
      </c>
      <c r="C228" s="16" t="s">
        <v>26</v>
      </c>
      <c r="D228" s="21" t="s">
        <v>81</v>
      </c>
      <c r="E228" s="21" t="s">
        <v>82</v>
      </c>
      <c r="F228" s="21" t="s">
        <v>669</v>
      </c>
      <c r="G228" s="21" t="s">
        <v>527</v>
      </c>
      <c r="H228" s="26" t="s">
        <v>102</v>
      </c>
      <c r="I228" s="21" t="s">
        <v>40</v>
      </c>
      <c r="J228" s="85">
        <v>44875</v>
      </c>
      <c r="K228" s="25" t="s">
        <v>670</v>
      </c>
      <c r="L228" s="25" t="s">
        <v>671</v>
      </c>
      <c r="M228" s="26">
        <v>127.288</v>
      </c>
      <c r="N228" s="21" t="s">
        <v>672</v>
      </c>
      <c r="O228" s="21">
        <v>217.15</v>
      </c>
      <c r="P228" s="85">
        <v>44883</v>
      </c>
      <c r="Q228" s="21">
        <v>31.822</v>
      </c>
      <c r="R228" s="35">
        <v>5</v>
      </c>
      <c r="S228" s="35">
        <v>5</v>
      </c>
      <c r="T228" s="82">
        <v>7955.5</v>
      </c>
      <c r="U228" s="55"/>
      <c r="V228" s="55"/>
    </row>
    <row r="229" spans="1:22" ht="30" customHeight="1">
      <c r="A229" s="20">
        <v>225</v>
      </c>
      <c r="B229" s="21" t="s">
        <v>517</v>
      </c>
      <c r="C229" s="16" t="s">
        <v>26</v>
      </c>
      <c r="D229" s="21" t="s">
        <v>81</v>
      </c>
      <c r="E229" s="21" t="s">
        <v>82</v>
      </c>
      <c r="F229" s="21" t="s">
        <v>669</v>
      </c>
      <c r="G229" s="21" t="s">
        <v>527</v>
      </c>
      <c r="H229" s="26" t="s">
        <v>102</v>
      </c>
      <c r="I229" s="21" t="s">
        <v>40</v>
      </c>
      <c r="J229" s="85">
        <v>44875</v>
      </c>
      <c r="K229" s="25" t="s">
        <v>673</v>
      </c>
      <c r="L229" s="25" t="s">
        <v>671</v>
      </c>
      <c r="M229" s="26">
        <v>259.688</v>
      </c>
      <c r="N229" s="21" t="s">
        <v>674</v>
      </c>
      <c r="O229" s="21">
        <v>327.95</v>
      </c>
      <c r="P229" s="85">
        <v>44888</v>
      </c>
      <c r="Q229" s="21">
        <v>64.922</v>
      </c>
      <c r="R229" s="35">
        <v>5</v>
      </c>
      <c r="S229" s="35">
        <v>5</v>
      </c>
      <c r="T229" s="82">
        <v>16230.500000000002</v>
      </c>
      <c r="U229" s="55"/>
      <c r="V229" s="55"/>
    </row>
    <row r="230" spans="1:22" ht="30" customHeight="1">
      <c r="A230" s="20">
        <v>226</v>
      </c>
      <c r="B230" s="21" t="s">
        <v>517</v>
      </c>
      <c r="C230" s="16" t="s">
        <v>26</v>
      </c>
      <c r="D230" s="21" t="s">
        <v>81</v>
      </c>
      <c r="E230" s="21" t="s">
        <v>82</v>
      </c>
      <c r="F230" s="21" t="s">
        <v>669</v>
      </c>
      <c r="G230" s="21" t="s">
        <v>583</v>
      </c>
      <c r="H230" s="26" t="s">
        <v>102</v>
      </c>
      <c r="I230" s="21" t="s">
        <v>40</v>
      </c>
      <c r="J230" s="85">
        <v>44875</v>
      </c>
      <c r="K230" s="25" t="s">
        <v>144</v>
      </c>
      <c r="L230" s="25" t="s">
        <v>671</v>
      </c>
      <c r="M230" s="26">
        <v>328.0679</v>
      </c>
      <c r="N230" s="21" t="s">
        <v>646</v>
      </c>
      <c r="O230" s="21">
        <v>551.8549</v>
      </c>
      <c r="P230" s="85">
        <v>44893</v>
      </c>
      <c r="Q230" s="21">
        <v>82.01698</v>
      </c>
      <c r="R230" s="35">
        <v>5</v>
      </c>
      <c r="S230" s="35">
        <v>5</v>
      </c>
      <c r="T230" s="82">
        <v>20504.24375</v>
      </c>
      <c r="U230" s="55"/>
      <c r="V230" s="55"/>
    </row>
    <row r="231" spans="1:22" ht="30" customHeight="1">
      <c r="A231" s="20">
        <v>227</v>
      </c>
      <c r="B231" s="21" t="s">
        <v>517</v>
      </c>
      <c r="C231" s="16" t="s">
        <v>26</v>
      </c>
      <c r="D231" s="21" t="s">
        <v>81</v>
      </c>
      <c r="E231" s="21" t="s">
        <v>82</v>
      </c>
      <c r="F231" s="21" t="s">
        <v>669</v>
      </c>
      <c r="G231" s="21" t="s">
        <v>583</v>
      </c>
      <c r="H231" s="26" t="s">
        <v>102</v>
      </c>
      <c r="I231" s="21" t="s">
        <v>40</v>
      </c>
      <c r="J231" s="85">
        <v>44875</v>
      </c>
      <c r="K231" s="25" t="s">
        <v>109</v>
      </c>
      <c r="L231" s="25" t="s">
        <v>671</v>
      </c>
      <c r="M231" s="26">
        <v>447.1855</v>
      </c>
      <c r="N231" s="21" t="s">
        <v>675</v>
      </c>
      <c r="O231" s="21">
        <v>727.2127</v>
      </c>
      <c r="P231" s="85">
        <v>44907</v>
      </c>
      <c r="Q231" s="21">
        <v>111.79636400000001</v>
      </c>
      <c r="R231" s="35">
        <v>5</v>
      </c>
      <c r="S231" s="35">
        <v>5</v>
      </c>
      <c r="T231" s="82">
        <v>27949.09375</v>
      </c>
      <c r="U231" s="55"/>
      <c r="V231" s="55"/>
    </row>
    <row r="232" spans="1:22" ht="30" customHeight="1">
      <c r="A232" s="20">
        <v>228</v>
      </c>
      <c r="B232" s="21" t="s">
        <v>676</v>
      </c>
      <c r="C232" s="21" t="s">
        <v>26</v>
      </c>
      <c r="D232" s="21" t="s">
        <v>81</v>
      </c>
      <c r="E232" s="27" t="s">
        <v>82</v>
      </c>
      <c r="F232" s="21" t="s">
        <v>669</v>
      </c>
      <c r="G232" s="21" t="s">
        <v>583</v>
      </c>
      <c r="H232" s="25" t="s">
        <v>102</v>
      </c>
      <c r="I232" s="21" t="s">
        <v>40</v>
      </c>
      <c r="J232" s="28">
        <v>44875</v>
      </c>
      <c r="K232" s="28" t="s">
        <v>121</v>
      </c>
      <c r="L232" s="28" t="s">
        <v>671</v>
      </c>
      <c r="M232" s="25">
        <v>3175.5661</v>
      </c>
      <c r="N232" s="28" t="s">
        <v>677</v>
      </c>
      <c r="O232" s="21">
        <v>4044.3676</v>
      </c>
      <c r="P232" s="28">
        <v>44911</v>
      </c>
      <c r="Q232" s="21">
        <v>793.89152</v>
      </c>
      <c r="R232" s="21">
        <v>5</v>
      </c>
      <c r="S232" s="21">
        <v>5</v>
      </c>
      <c r="T232" s="82">
        <v>198472.88125000006</v>
      </c>
      <c r="U232" s="55"/>
      <c r="V232" s="55"/>
    </row>
    <row r="233" spans="1:22" ht="30" customHeight="1">
      <c r="A233" s="20">
        <v>229</v>
      </c>
      <c r="B233" s="21" t="s">
        <v>676</v>
      </c>
      <c r="C233" s="21" t="s">
        <v>26</v>
      </c>
      <c r="D233" s="21" t="s">
        <v>81</v>
      </c>
      <c r="E233" s="27" t="s">
        <v>82</v>
      </c>
      <c r="F233" s="21" t="s">
        <v>669</v>
      </c>
      <c r="G233" s="21" t="s">
        <v>583</v>
      </c>
      <c r="H233" s="25" t="s">
        <v>102</v>
      </c>
      <c r="I233" s="21" t="s">
        <v>40</v>
      </c>
      <c r="J233" s="28">
        <v>44875</v>
      </c>
      <c r="K233" s="28" t="s">
        <v>105</v>
      </c>
      <c r="L233" s="28" t="s">
        <v>671</v>
      </c>
      <c r="M233" s="25">
        <v>1844.5699</v>
      </c>
      <c r="N233" s="28" t="s">
        <v>678</v>
      </c>
      <c r="O233" s="21">
        <v>2501.26</v>
      </c>
      <c r="P233" s="28">
        <v>44910</v>
      </c>
      <c r="Q233" s="21">
        <v>461.14248</v>
      </c>
      <c r="R233" s="21">
        <v>5</v>
      </c>
      <c r="S233" s="21">
        <v>5</v>
      </c>
      <c r="T233" s="82">
        <v>115285.61875000001</v>
      </c>
      <c r="U233" s="55"/>
      <c r="V233" s="55"/>
    </row>
    <row r="234" spans="1:22" ht="30" customHeight="1">
      <c r="A234" s="20">
        <v>230</v>
      </c>
      <c r="B234" s="21" t="s">
        <v>676</v>
      </c>
      <c r="C234" s="21" t="s">
        <v>26</v>
      </c>
      <c r="D234" s="21" t="s">
        <v>81</v>
      </c>
      <c r="E234" s="27" t="s">
        <v>82</v>
      </c>
      <c r="F234" s="21" t="s">
        <v>669</v>
      </c>
      <c r="G234" s="21" t="s">
        <v>583</v>
      </c>
      <c r="H234" s="25" t="s">
        <v>102</v>
      </c>
      <c r="I234" s="21" t="s">
        <v>40</v>
      </c>
      <c r="J234" s="28">
        <v>44875</v>
      </c>
      <c r="K234" s="28" t="s">
        <v>123</v>
      </c>
      <c r="L234" s="28" t="s">
        <v>671</v>
      </c>
      <c r="M234" s="25">
        <v>3916.687</v>
      </c>
      <c r="N234" s="28" t="s">
        <v>679</v>
      </c>
      <c r="O234" s="21">
        <v>5020.4327</v>
      </c>
      <c r="P234" s="28">
        <v>44915</v>
      </c>
      <c r="Q234" s="21">
        <v>979.1717480000001</v>
      </c>
      <c r="R234" s="21">
        <v>5</v>
      </c>
      <c r="S234" s="21">
        <v>5</v>
      </c>
      <c r="T234" s="82">
        <v>244792.93750000003</v>
      </c>
      <c r="U234" s="55"/>
      <c r="V234" s="55"/>
    </row>
    <row r="235" spans="1:22" ht="30" customHeight="1">
      <c r="A235" s="20">
        <v>231</v>
      </c>
      <c r="B235" s="21" t="s">
        <v>676</v>
      </c>
      <c r="C235" s="21" t="s">
        <v>26</v>
      </c>
      <c r="D235" s="21" t="s">
        <v>81</v>
      </c>
      <c r="E235" s="27" t="s">
        <v>82</v>
      </c>
      <c r="F235" s="21" t="s">
        <v>669</v>
      </c>
      <c r="G235" s="21" t="s">
        <v>583</v>
      </c>
      <c r="H235" s="25" t="s">
        <v>102</v>
      </c>
      <c r="I235" s="21" t="s">
        <v>40</v>
      </c>
      <c r="J235" s="28">
        <v>44875</v>
      </c>
      <c r="K235" s="28" t="s">
        <v>153</v>
      </c>
      <c r="L235" s="28" t="s">
        <v>671</v>
      </c>
      <c r="M235" s="25">
        <v>2044.0598</v>
      </c>
      <c r="N235" s="28" t="s">
        <v>680</v>
      </c>
      <c r="O235" s="21">
        <v>2727.0677</v>
      </c>
      <c r="P235" s="28">
        <v>44916</v>
      </c>
      <c r="Q235" s="21">
        <v>511.01493999999997</v>
      </c>
      <c r="R235" s="21">
        <v>5</v>
      </c>
      <c r="S235" s="21">
        <v>5</v>
      </c>
      <c r="T235" s="82">
        <v>127753.73750000002</v>
      </c>
      <c r="U235" s="55"/>
      <c r="V235" s="55"/>
    </row>
    <row r="236" spans="1:22" ht="30" customHeight="1">
      <c r="A236" s="20">
        <v>232</v>
      </c>
      <c r="B236" s="21" t="s">
        <v>676</v>
      </c>
      <c r="C236" s="21" t="s">
        <v>26</v>
      </c>
      <c r="D236" s="21" t="s">
        <v>81</v>
      </c>
      <c r="E236" s="27" t="s">
        <v>82</v>
      </c>
      <c r="F236" s="21" t="s">
        <v>669</v>
      </c>
      <c r="G236" s="21" t="s">
        <v>583</v>
      </c>
      <c r="H236" s="25" t="s">
        <v>102</v>
      </c>
      <c r="I236" s="21" t="s">
        <v>40</v>
      </c>
      <c r="J236" s="28">
        <v>44875</v>
      </c>
      <c r="K236" s="28" t="s">
        <v>127</v>
      </c>
      <c r="L236" s="28" t="s">
        <v>671</v>
      </c>
      <c r="M236" s="25">
        <v>5723.2284</v>
      </c>
      <c r="N236" s="28" t="s">
        <v>681</v>
      </c>
      <c r="O236" s="21">
        <v>7503.8291</v>
      </c>
      <c r="P236" s="36">
        <v>44918</v>
      </c>
      <c r="Q236" s="21">
        <v>1430.807088</v>
      </c>
      <c r="R236" s="21">
        <v>5</v>
      </c>
      <c r="S236" s="21">
        <v>5</v>
      </c>
      <c r="T236" s="82">
        <v>357701.775</v>
      </c>
      <c r="U236" s="55"/>
      <c r="V236" s="55"/>
    </row>
    <row r="237" spans="1:22" ht="30" customHeight="1">
      <c r="A237" s="20">
        <v>233</v>
      </c>
      <c r="B237" s="21" t="s">
        <v>676</v>
      </c>
      <c r="C237" s="21" t="s">
        <v>26</v>
      </c>
      <c r="D237" s="21" t="s">
        <v>81</v>
      </c>
      <c r="E237" s="27" t="s">
        <v>82</v>
      </c>
      <c r="F237" s="21" t="s">
        <v>669</v>
      </c>
      <c r="G237" s="21" t="s">
        <v>527</v>
      </c>
      <c r="H237" s="25" t="s">
        <v>102</v>
      </c>
      <c r="I237" s="21" t="s">
        <v>40</v>
      </c>
      <c r="J237" s="28">
        <v>44875</v>
      </c>
      <c r="K237" s="28" t="s">
        <v>639</v>
      </c>
      <c r="L237" s="28" t="s">
        <v>671</v>
      </c>
      <c r="M237" s="25">
        <v>62.186</v>
      </c>
      <c r="N237" s="28" t="s">
        <v>682</v>
      </c>
      <c r="O237" s="21">
        <v>81.47</v>
      </c>
      <c r="P237" s="28">
        <v>44858</v>
      </c>
      <c r="Q237" s="21">
        <v>16.904</v>
      </c>
      <c r="R237" s="21">
        <v>5</v>
      </c>
      <c r="S237" s="21">
        <v>5</v>
      </c>
      <c r="T237" s="82">
        <v>3886.625</v>
      </c>
      <c r="U237" s="55"/>
      <c r="V237" s="55"/>
    </row>
    <row r="238" spans="1:22" ht="30" customHeight="1">
      <c r="A238" s="20">
        <v>234</v>
      </c>
      <c r="B238" s="21" t="s">
        <v>676</v>
      </c>
      <c r="C238" s="21" t="s">
        <v>31</v>
      </c>
      <c r="D238" s="21" t="s">
        <v>91</v>
      </c>
      <c r="E238" s="27" t="s">
        <v>92</v>
      </c>
      <c r="F238" s="21" t="s">
        <v>683</v>
      </c>
      <c r="G238" s="21" t="s">
        <v>537</v>
      </c>
      <c r="H238" s="25" t="s">
        <v>195</v>
      </c>
      <c r="I238" s="21" t="s">
        <v>40</v>
      </c>
      <c r="J238" s="28">
        <v>44918</v>
      </c>
      <c r="K238" s="28">
        <v>44921</v>
      </c>
      <c r="L238" s="28" t="s">
        <v>684</v>
      </c>
      <c r="M238" s="25">
        <v>80</v>
      </c>
      <c r="N238" s="28">
        <v>44844</v>
      </c>
      <c r="O238" s="21">
        <v>2200</v>
      </c>
      <c r="P238" s="28">
        <v>44921</v>
      </c>
      <c r="Q238" s="21">
        <v>80</v>
      </c>
      <c r="R238" s="21">
        <v>5</v>
      </c>
      <c r="S238" s="21">
        <v>5</v>
      </c>
      <c r="T238" s="82">
        <v>5000</v>
      </c>
      <c r="U238" s="55"/>
      <c r="V238" s="55"/>
    </row>
    <row r="239" spans="1:22" ht="30" customHeight="1">
      <c r="A239" s="20">
        <v>235</v>
      </c>
      <c r="B239" s="21" t="s">
        <v>676</v>
      </c>
      <c r="C239" s="21" t="s">
        <v>31</v>
      </c>
      <c r="D239" s="21" t="s">
        <v>91</v>
      </c>
      <c r="E239" s="27" t="s">
        <v>92</v>
      </c>
      <c r="F239" s="21" t="s">
        <v>685</v>
      </c>
      <c r="G239" s="21" t="s">
        <v>537</v>
      </c>
      <c r="H239" s="25" t="s">
        <v>195</v>
      </c>
      <c r="I239" s="21" t="s">
        <v>40</v>
      </c>
      <c r="J239" s="28">
        <v>44921</v>
      </c>
      <c r="K239" s="28">
        <v>44921</v>
      </c>
      <c r="L239" s="28" t="s">
        <v>182</v>
      </c>
      <c r="M239" s="25">
        <v>6920</v>
      </c>
      <c r="N239" s="28" t="s">
        <v>686</v>
      </c>
      <c r="O239" s="21">
        <v>8516</v>
      </c>
      <c r="P239" s="28">
        <v>44921</v>
      </c>
      <c r="Q239" s="21">
        <v>6920</v>
      </c>
      <c r="R239" s="21">
        <v>5</v>
      </c>
      <c r="S239" s="21">
        <v>5</v>
      </c>
      <c r="T239" s="82">
        <v>432500</v>
      </c>
      <c r="U239" s="55"/>
      <c r="V239" s="55"/>
    </row>
    <row r="240" spans="1:22" ht="30" customHeight="1">
      <c r="A240" s="20">
        <v>236</v>
      </c>
      <c r="B240" s="21" t="s">
        <v>676</v>
      </c>
      <c r="C240" s="21" t="s">
        <v>43</v>
      </c>
      <c r="D240" s="21" t="s">
        <v>687</v>
      </c>
      <c r="E240" s="27" t="s">
        <v>688</v>
      </c>
      <c r="F240" s="21" t="s">
        <v>526</v>
      </c>
      <c r="G240" s="21" t="s">
        <v>537</v>
      </c>
      <c r="H240" s="25" t="s">
        <v>102</v>
      </c>
      <c r="I240" s="21" t="s">
        <v>40</v>
      </c>
      <c r="J240" s="28">
        <v>44907</v>
      </c>
      <c r="K240" s="28">
        <v>44918</v>
      </c>
      <c r="L240" s="28" t="s">
        <v>684</v>
      </c>
      <c r="M240" s="25">
        <v>908.755</v>
      </c>
      <c r="N240" s="28">
        <v>44811</v>
      </c>
      <c r="O240" s="21">
        <v>2698.28</v>
      </c>
      <c r="P240" s="28">
        <v>44848</v>
      </c>
      <c r="Q240" s="21">
        <v>322.75</v>
      </c>
      <c r="R240" s="21">
        <v>5</v>
      </c>
      <c r="S240" s="21">
        <v>5</v>
      </c>
      <c r="T240" s="82">
        <v>56797.1875</v>
      </c>
      <c r="U240" s="55"/>
      <c r="V240" s="55"/>
    </row>
    <row r="241" spans="1:22" ht="30" customHeight="1">
      <c r="A241" s="20">
        <v>237</v>
      </c>
      <c r="B241" s="21" t="s">
        <v>676</v>
      </c>
      <c r="C241" s="21" t="s">
        <v>26</v>
      </c>
      <c r="D241" s="21" t="s">
        <v>689</v>
      </c>
      <c r="E241" s="27" t="s">
        <v>690</v>
      </c>
      <c r="F241" s="21" t="s">
        <v>526</v>
      </c>
      <c r="G241" s="21" t="s">
        <v>527</v>
      </c>
      <c r="H241" s="25" t="s">
        <v>102</v>
      </c>
      <c r="I241" s="21" t="s">
        <v>40</v>
      </c>
      <c r="J241" s="28">
        <v>44910</v>
      </c>
      <c r="K241" s="28">
        <v>44923</v>
      </c>
      <c r="L241" s="28" t="s">
        <v>128</v>
      </c>
      <c r="M241" s="25">
        <v>1380.767</v>
      </c>
      <c r="N241" s="28">
        <v>44914</v>
      </c>
      <c r="O241" s="21">
        <v>1725.9585</v>
      </c>
      <c r="P241" s="28">
        <v>44917</v>
      </c>
      <c r="Q241" s="21">
        <v>28.576</v>
      </c>
      <c r="R241" s="21">
        <v>5</v>
      </c>
      <c r="S241" s="21">
        <v>5</v>
      </c>
      <c r="T241" s="82">
        <v>86297.93750000001</v>
      </c>
      <c r="U241" s="55"/>
      <c r="V241" s="55"/>
    </row>
    <row r="242" spans="1:22" ht="30" customHeight="1">
      <c r="A242" s="20">
        <v>238</v>
      </c>
      <c r="B242" s="21" t="s">
        <v>676</v>
      </c>
      <c r="C242" s="21" t="s">
        <v>26</v>
      </c>
      <c r="D242" s="21" t="s">
        <v>691</v>
      </c>
      <c r="E242" s="27" t="s">
        <v>692</v>
      </c>
      <c r="F242" s="21" t="s">
        <v>693</v>
      </c>
      <c r="G242" s="21" t="s">
        <v>537</v>
      </c>
      <c r="H242" s="25" t="s">
        <v>102</v>
      </c>
      <c r="I242" s="21" t="s">
        <v>40</v>
      </c>
      <c r="J242" s="28">
        <v>44924</v>
      </c>
      <c r="K242" s="28">
        <v>44926</v>
      </c>
      <c r="L242" s="28" t="s">
        <v>239</v>
      </c>
      <c r="M242" s="25">
        <v>1073.0584</v>
      </c>
      <c r="N242" s="28" t="s">
        <v>694</v>
      </c>
      <c r="O242" s="21">
        <v>1341.323</v>
      </c>
      <c r="P242" s="28">
        <v>44925</v>
      </c>
      <c r="Q242" s="21">
        <v>268.2646</v>
      </c>
      <c r="R242" s="21">
        <v>5</v>
      </c>
      <c r="S242" s="21">
        <v>5</v>
      </c>
      <c r="T242" s="82">
        <v>67066.15</v>
      </c>
      <c r="U242" s="55"/>
      <c r="V242" s="55"/>
    </row>
    <row r="243" spans="1:22" ht="30" customHeight="1">
      <c r="A243" s="20">
        <v>239</v>
      </c>
      <c r="B243" s="21" t="s">
        <v>676</v>
      </c>
      <c r="C243" s="21" t="s">
        <v>26</v>
      </c>
      <c r="D243" s="21" t="s">
        <v>695</v>
      </c>
      <c r="E243" s="27" t="s">
        <v>696</v>
      </c>
      <c r="F243" s="21" t="s">
        <v>526</v>
      </c>
      <c r="G243" s="21" t="s">
        <v>527</v>
      </c>
      <c r="H243" s="25" t="s">
        <v>238</v>
      </c>
      <c r="I243" s="21" t="s">
        <v>40</v>
      </c>
      <c r="J243" s="28">
        <v>44916</v>
      </c>
      <c r="K243" s="28">
        <v>44926</v>
      </c>
      <c r="L243" s="28" t="s">
        <v>297</v>
      </c>
      <c r="M243" s="25">
        <v>75</v>
      </c>
      <c r="N243" s="28">
        <v>44915</v>
      </c>
      <c r="O243" s="21">
        <v>314.55</v>
      </c>
      <c r="P243" s="36">
        <v>44921</v>
      </c>
      <c r="Q243" s="21">
        <v>19.365</v>
      </c>
      <c r="R243" s="21">
        <v>5</v>
      </c>
      <c r="S243" s="21">
        <v>5</v>
      </c>
      <c r="T243" s="82">
        <v>4687.5</v>
      </c>
      <c r="U243" s="55"/>
      <c r="V243" s="55"/>
    </row>
    <row r="244" spans="1:22" ht="30" customHeight="1">
      <c r="A244" s="20">
        <v>240</v>
      </c>
      <c r="B244" s="21" t="s">
        <v>676</v>
      </c>
      <c r="C244" s="21" t="s">
        <v>26</v>
      </c>
      <c r="D244" s="21" t="s">
        <v>617</v>
      </c>
      <c r="E244" s="27" t="s">
        <v>618</v>
      </c>
      <c r="F244" s="21" t="s">
        <v>619</v>
      </c>
      <c r="G244" s="21" t="s">
        <v>527</v>
      </c>
      <c r="H244" s="25" t="s">
        <v>102</v>
      </c>
      <c r="I244" s="21" t="s">
        <v>40</v>
      </c>
      <c r="J244" s="28">
        <v>44864</v>
      </c>
      <c r="K244" s="28">
        <v>44924</v>
      </c>
      <c r="L244" s="28">
        <v>48514</v>
      </c>
      <c r="M244" s="25">
        <v>487.04</v>
      </c>
      <c r="N244" s="28">
        <v>44918</v>
      </c>
      <c r="O244" s="21">
        <v>608.8</v>
      </c>
      <c r="P244" s="28">
        <v>44821</v>
      </c>
      <c r="Q244" s="21">
        <v>2.898</v>
      </c>
      <c r="R244" s="21">
        <v>5</v>
      </c>
      <c r="S244" s="21">
        <v>5</v>
      </c>
      <c r="T244" s="82">
        <v>30440</v>
      </c>
      <c r="U244" s="55"/>
      <c r="V244" s="55"/>
    </row>
    <row r="245" spans="1:22" ht="30" customHeight="1">
      <c r="A245" s="20">
        <v>241</v>
      </c>
      <c r="B245" s="21" t="s">
        <v>676</v>
      </c>
      <c r="C245" s="21" t="s">
        <v>26</v>
      </c>
      <c r="D245" s="21" t="s">
        <v>617</v>
      </c>
      <c r="E245" s="27" t="s">
        <v>618</v>
      </c>
      <c r="F245" s="21" t="s">
        <v>619</v>
      </c>
      <c r="G245" s="21" t="s">
        <v>527</v>
      </c>
      <c r="H245" s="25" t="s">
        <v>102</v>
      </c>
      <c r="I245" s="21" t="s">
        <v>40</v>
      </c>
      <c r="J245" s="28">
        <v>44864</v>
      </c>
      <c r="K245" s="28">
        <v>44926</v>
      </c>
      <c r="L245" s="28">
        <v>48514</v>
      </c>
      <c r="M245" s="25">
        <v>1217.28</v>
      </c>
      <c r="N245" s="28" t="s">
        <v>697</v>
      </c>
      <c r="O245" s="21">
        <v>1521.5996</v>
      </c>
      <c r="P245" s="28">
        <v>44821</v>
      </c>
      <c r="Q245" s="21">
        <v>2.898</v>
      </c>
      <c r="R245" s="21">
        <v>5</v>
      </c>
      <c r="S245" s="21">
        <v>5</v>
      </c>
      <c r="T245" s="82">
        <v>76079.98</v>
      </c>
      <c r="U245" s="55"/>
      <c r="V245" s="55"/>
    </row>
    <row r="246" spans="1:22" ht="30" customHeight="1">
      <c r="A246" s="20">
        <v>242</v>
      </c>
      <c r="B246" s="21" t="s">
        <v>676</v>
      </c>
      <c r="C246" s="21" t="s">
        <v>26</v>
      </c>
      <c r="D246" s="21" t="s">
        <v>159</v>
      </c>
      <c r="E246" s="27" t="s">
        <v>160</v>
      </c>
      <c r="F246" s="21" t="s">
        <v>698</v>
      </c>
      <c r="G246" s="21" t="s">
        <v>629</v>
      </c>
      <c r="H246" s="25" t="s">
        <v>102</v>
      </c>
      <c r="I246" s="21" t="s">
        <v>40</v>
      </c>
      <c r="J246" s="28">
        <v>44893</v>
      </c>
      <c r="K246" s="86">
        <v>44926</v>
      </c>
      <c r="L246" s="28">
        <v>48545</v>
      </c>
      <c r="M246" s="88">
        <v>2180.563</v>
      </c>
      <c r="N246" s="28" t="s">
        <v>699</v>
      </c>
      <c r="O246" s="21">
        <v>2296.1911</v>
      </c>
      <c r="P246" s="28">
        <v>44879</v>
      </c>
      <c r="Q246" s="21">
        <v>155.9</v>
      </c>
      <c r="R246" s="21">
        <v>5</v>
      </c>
      <c r="S246" s="21">
        <v>5</v>
      </c>
      <c r="T246" s="90">
        <v>136285.1875</v>
      </c>
      <c r="U246" s="48" t="s">
        <v>700</v>
      </c>
      <c r="V246" s="48" t="s">
        <v>700</v>
      </c>
    </row>
    <row r="247" spans="1:22" ht="30" customHeight="1">
      <c r="A247" s="20">
        <v>243</v>
      </c>
      <c r="B247" s="21" t="s">
        <v>676</v>
      </c>
      <c r="C247" s="21" t="s">
        <v>26</v>
      </c>
      <c r="D247" s="21" t="s">
        <v>159</v>
      </c>
      <c r="E247" s="21" t="s">
        <v>160</v>
      </c>
      <c r="F247" s="21" t="s">
        <v>698</v>
      </c>
      <c r="G247" s="25" t="s">
        <v>629</v>
      </c>
      <c r="H247" s="26" t="s">
        <v>102</v>
      </c>
      <c r="I247" s="21" t="s">
        <v>40</v>
      </c>
      <c r="J247" s="32">
        <v>44893</v>
      </c>
      <c r="K247" s="86">
        <v>44926</v>
      </c>
      <c r="L247" s="28">
        <v>48545</v>
      </c>
      <c r="M247" s="88">
        <v>551.784</v>
      </c>
      <c r="N247" s="30" t="s">
        <v>529</v>
      </c>
      <c r="O247" s="25">
        <v>872.4236</v>
      </c>
      <c r="P247" s="28">
        <v>44879</v>
      </c>
      <c r="Q247" s="25">
        <v>155.9</v>
      </c>
      <c r="R247" s="35">
        <v>5</v>
      </c>
      <c r="S247" s="21">
        <v>5</v>
      </c>
      <c r="T247" s="90">
        <v>34486.5</v>
      </c>
      <c r="U247" s="48" t="s">
        <v>701</v>
      </c>
      <c r="V247" s="48" t="s">
        <v>701</v>
      </c>
    </row>
    <row r="248" spans="1:22" ht="30" customHeight="1">
      <c r="A248" s="20">
        <v>244</v>
      </c>
      <c r="B248" s="21" t="s">
        <v>676</v>
      </c>
      <c r="C248" s="21" t="s">
        <v>43</v>
      </c>
      <c r="D248" s="21" t="s">
        <v>702</v>
      </c>
      <c r="E248" s="21" t="s">
        <v>703</v>
      </c>
      <c r="F248" s="21" t="s">
        <v>704</v>
      </c>
      <c r="G248" s="25" t="s">
        <v>594</v>
      </c>
      <c r="H248" s="26" t="s">
        <v>102</v>
      </c>
      <c r="I248" s="21" t="s">
        <v>40</v>
      </c>
      <c r="J248" s="32">
        <v>44873</v>
      </c>
      <c r="K248" s="87">
        <v>44893</v>
      </c>
      <c r="L248" s="30">
        <v>47814</v>
      </c>
      <c r="M248" s="88">
        <v>94.78</v>
      </c>
      <c r="N248" s="30" t="s">
        <v>705</v>
      </c>
      <c r="O248" s="25">
        <v>135.4</v>
      </c>
      <c r="P248" s="28">
        <v>44893</v>
      </c>
      <c r="Q248" s="25">
        <v>24.819</v>
      </c>
      <c r="R248" s="35">
        <v>5</v>
      </c>
      <c r="S248" s="21">
        <v>5</v>
      </c>
      <c r="T248" s="90">
        <v>5923.75</v>
      </c>
      <c r="U248" s="48"/>
      <c r="V248" s="48"/>
    </row>
    <row r="249" spans="1:22" ht="30" customHeight="1">
      <c r="A249" s="20">
        <v>245</v>
      </c>
      <c r="B249" s="21" t="s">
        <v>676</v>
      </c>
      <c r="C249" s="21" t="s">
        <v>43</v>
      </c>
      <c r="D249" s="21" t="s">
        <v>702</v>
      </c>
      <c r="E249" s="21" t="s">
        <v>703</v>
      </c>
      <c r="F249" s="21" t="s">
        <v>704</v>
      </c>
      <c r="G249" s="25" t="s">
        <v>706</v>
      </c>
      <c r="H249" s="26" t="s">
        <v>102</v>
      </c>
      <c r="I249" s="21" t="s">
        <v>40</v>
      </c>
      <c r="J249" s="32">
        <v>44873</v>
      </c>
      <c r="K249" s="86">
        <v>44907</v>
      </c>
      <c r="L249" s="28">
        <v>47814</v>
      </c>
      <c r="M249" s="88">
        <v>286.51</v>
      </c>
      <c r="N249" s="30" t="s">
        <v>707</v>
      </c>
      <c r="O249" s="25">
        <v>409.2996</v>
      </c>
      <c r="P249" s="28">
        <v>44903</v>
      </c>
      <c r="Q249" s="25">
        <v>9.69</v>
      </c>
      <c r="R249" s="35">
        <v>5</v>
      </c>
      <c r="S249" s="21">
        <v>5</v>
      </c>
      <c r="T249" s="90">
        <v>17906.875</v>
      </c>
      <c r="U249" s="48"/>
      <c r="V249" s="48"/>
    </row>
    <row r="250" spans="1:22" ht="30" customHeight="1">
      <c r="A250" s="20">
        <v>246</v>
      </c>
      <c r="B250" s="21" t="s">
        <v>676</v>
      </c>
      <c r="C250" s="21" t="s">
        <v>43</v>
      </c>
      <c r="D250" s="21" t="s">
        <v>702</v>
      </c>
      <c r="E250" s="21" t="s">
        <v>703</v>
      </c>
      <c r="F250" s="21" t="s">
        <v>704</v>
      </c>
      <c r="G250" s="25" t="s">
        <v>706</v>
      </c>
      <c r="H250" s="26" t="s">
        <v>102</v>
      </c>
      <c r="I250" s="21" t="s">
        <v>40</v>
      </c>
      <c r="J250" s="32">
        <v>44873</v>
      </c>
      <c r="K250" s="86">
        <v>44926</v>
      </c>
      <c r="L250" s="30">
        <v>47814</v>
      </c>
      <c r="M250" s="88">
        <v>989.753</v>
      </c>
      <c r="N250" s="30" t="s">
        <v>708</v>
      </c>
      <c r="O250" s="25">
        <v>1498.925</v>
      </c>
      <c r="P250" s="28">
        <v>44875</v>
      </c>
      <c r="Q250" s="25">
        <v>79.386</v>
      </c>
      <c r="R250" s="35">
        <v>5</v>
      </c>
      <c r="S250" s="21">
        <v>5</v>
      </c>
      <c r="T250" s="90">
        <v>61859.5625</v>
      </c>
      <c r="U250" s="48"/>
      <c r="V250" s="48"/>
    </row>
    <row r="251" spans="1:22" ht="30" customHeight="1">
      <c r="A251" s="20">
        <v>247</v>
      </c>
      <c r="B251" s="21" t="s">
        <v>676</v>
      </c>
      <c r="C251" s="21" t="s">
        <v>43</v>
      </c>
      <c r="D251" s="21" t="s">
        <v>702</v>
      </c>
      <c r="E251" s="21" t="s">
        <v>703</v>
      </c>
      <c r="F251" s="21" t="s">
        <v>704</v>
      </c>
      <c r="G251" s="25" t="s">
        <v>706</v>
      </c>
      <c r="H251" s="26" t="s">
        <v>102</v>
      </c>
      <c r="I251" s="21" t="s">
        <v>40</v>
      </c>
      <c r="J251" s="32">
        <v>44873</v>
      </c>
      <c r="K251" s="86">
        <v>44926</v>
      </c>
      <c r="L251" s="28">
        <v>47814</v>
      </c>
      <c r="M251" s="88">
        <v>32.2</v>
      </c>
      <c r="N251" s="30" t="s">
        <v>709</v>
      </c>
      <c r="O251" s="23">
        <v>45.9997</v>
      </c>
      <c r="P251" s="28">
        <v>44925</v>
      </c>
      <c r="Q251" s="23">
        <v>4.91991</v>
      </c>
      <c r="R251" s="35">
        <v>5</v>
      </c>
      <c r="S251" s="21">
        <v>5</v>
      </c>
      <c r="T251" s="90">
        <v>2012.5000000000005</v>
      </c>
      <c r="U251" s="48"/>
      <c r="V251" s="48"/>
    </row>
    <row r="252" spans="1:22" ht="30" customHeight="1">
      <c r="A252" s="20">
        <v>248</v>
      </c>
      <c r="B252" s="21" t="s">
        <v>676</v>
      </c>
      <c r="C252" s="21" t="s">
        <v>43</v>
      </c>
      <c r="D252" s="21" t="s">
        <v>633</v>
      </c>
      <c r="E252" s="21" t="s">
        <v>634</v>
      </c>
      <c r="F252" s="21" t="s">
        <v>635</v>
      </c>
      <c r="G252" s="25" t="s">
        <v>537</v>
      </c>
      <c r="H252" s="26" t="s">
        <v>102</v>
      </c>
      <c r="I252" s="21" t="s">
        <v>40</v>
      </c>
      <c r="J252" s="28">
        <v>44834</v>
      </c>
      <c r="K252" s="86">
        <v>44834</v>
      </c>
      <c r="L252" s="25" t="s">
        <v>638</v>
      </c>
      <c r="M252" s="88">
        <v>21.36</v>
      </c>
      <c r="N252" s="30">
        <v>44834</v>
      </c>
      <c r="O252" s="25">
        <v>89</v>
      </c>
      <c r="P252" s="28">
        <v>44869</v>
      </c>
      <c r="Q252" s="25">
        <v>5.34</v>
      </c>
      <c r="R252" s="21">
        <v>5</v>
      </c>
      <c r="S252" s="21">
        <v>5</v>
      </c>
      <c r="T252" s="90">
        <v>1332.03</v>
      </c>
      <c r="U252" s="55" t="s">
        <v>710</v>
      </c>
      <c r="V252" s="55" t="s">
        <v>710</v>
      </c>
    </row>
    <row r="253" spans="1:22" ht="30" customHeight="1">
      <c r="A253" s="20">
        <v>249</v>
      </c>
      <c r="B253" s="21" t="s">
        <v>676</v>
      </c>
      <c r="C253" s="21" t="s">
        <v>43</v>
      </c>
      <c r="D253" s="21" t="s">
        <v>633</v>
      </c>
      <c r="E253" s="21" t="s">
        <v>634</v>
      </c>
      <c r="F253" s="21" t="s">
        <v>635</v>
      </c>
      <c r="G253" s="25" t="s">
        <v>641</v>
      </c>
      <c r="H253" s="26" t="s">
        <v>102</v>
      </c>
      <c r="I253" s="21" t="s">
        <v>40</v>
      </c>
      <c r="J253" s="28">
        <v>44834</v>
      </c>
      <c r="K253" s="86">
        <v>44925</v>
      </c>
      <c r="L253" s="25" t="s">
        <v>638</v>
      </c>
      <c r="M253" s="88">
        <v>74.782</v>
      </c>
      <c r="N253" s="30">
        <v>44917</v>
      </c>
      <c r="O253" s="25">
        <v>165.59</v>
      </c>
      <c r="P253" s="28">
        <v>44930</v>
      </c>
      <c r="Q253" s="25">
        <v>18.6954</v>
      </c>
      <c r="R253" s="21">
        <v>5</v>
      </c>
      <c r="S253" s="21">
        <v>5</v>
      </c>
      <c r="T253" s="90">
        <v>4663.46</v>
      </c>
      <c r="U253" s="55" t="s">
        <v>711</v>
      </c>
      <c r="V253" s="55" t="s">
        <v>711</v>
      </c>
    </row>
    <row r="254" spans="1:22" ht="30" customHeight="1">
      <c r="A254" s="20">
        <v>250</v>
      </c>
      <c r="B254" s="21" t="s">
        <v>676</v>
      </c>
      <c r="C254" s="21" t="s">
        <v>26</v>
      </c>
      <c r="D254" s="21" t="s">
        <v>518</v>
      </c>
      <c r="E254" s="21" t="s">
        <v>519</v>
      </c>
      <c r="F254" s="21" t="s">
        <v>712</v>
      </c>
      <c r="G254" s="25" t="s">
        <v>520</v>
      </c>
      <c r="H254" s="26" t="s">
        <v>102</v>
      </c>
      <c r="I254" s="21" t="s">
        <v>40</v>
      </c>
      <c r="J254" s="28">
        <v>44910</v>
      </c>
      <c r="K254" s="87">
        <v>44924</v>
      </c>
      <c r="L254" s="30">
        <v>50388</v>
      </c>
      <c r="M254" s="88">
        <v>580</v>
      </c>
      <c r="N254" s="30">
        <v>44921</v>
      </c>
      <c r="O254" s="58">
        <v>2427.73</v>
      </c>
      <c r="P254" s="28">
        <v>44922</v>
      </c>
      <c r="Q254" s="58">
        <v>145.669</v>
      </c>
      <c r="R254" s="21">
        <v>5</v>
      </c>
      <c r="S254" s="21">
        <v>5</v>
      </c>
      <c r="T254" s="90">
        <v>36250</v>
      </c>
      <c r="U254" s="55"/>
      <c r="V254" s="55"/>
    </row>
    <row r="255" spans="1:22" ht="30" customHeight="1">
      <c r="A255" s="20">
        <v>251</v>
      </c>
      <c r="B255" s="21" t="s">
        <v>517</v>
      </c>
      <c r="C255" s="21" t="s">
        <v>43</v>
      </c>
      <c r="D255" s="21" t="s">
        <v>713</v>
      </c>
      <c r="E255" s="21" t="s">
        <v>714</v>
      </c>
      <c r="F255" s="21">
        <v>945</v>
      </c>
      <c r="G255" s="25">
        <v>60</v>
      </c>
      <c r="H255" s="26" t="s">
        <v>102</v>
      </c>
      <c r="I255" s="21" t="s">
        <v>40</v>
      </c>
      <c r="J255" s="32">
        <v>44909</v>
      </c>
      <c r="K255" s="88" t="s">
        <v>127</v>
      </c>
      <c r="L255" s="25" t="s">
        <v>239</v>
      </c>
      <c r="M255" s="88">
        <v>82.06</v>
      </c>
      <c r="N255" s="30" t="s">
        <v>715</v>
      </c>
      <c r="O255" s="25">
        <v>354.2</v>
      </c>
      <c r="P255" s="28">
        <v>44925</v>
      </c>
      <c r="Q255" s="25">
        <v>24.2</v>
      </c>
      <c r="R255" s="21">
        <v>5</v>
      </c>
      <c r="S255" s="21">
        <v>5</v>
      </c>
      <c r="T255" s="90">
        <v>5128.750000000001</v>
      </c>
      <c r="U255" s="48" t="s">
        <v>716</v>
      </c>
      <c r="V255" s="48" t="s">
        <v>716</v>
      </c>
    </row>
    <row r="256" spans="1:22" ht="30" customHeight="1">
      <c r="A256" s="20">
        <v>252</v>
      </c>
      <c r="B256" s="21" t="s">
        <v>517</v>
      </c>
      <c r="C256" s="21" t="s">
        <v>43</v>
      </c>
      <c r="D256" s="21" t="s">
        <v>713</v>
      </c>
      <c r="E256" s="21" t="s">
        <v>714</v>
      </c>
      <c r="F256" s="21">
        <v>945</v>
      </c>
      <c r="G256" s="25">
        <v>60</v>
      </c>
      <c r="H256" s="26" t="s">
        <v>102</v>
      </c>
      <c r="I256" s="21" t="s">
        <v>40</v>
      </c>
      <c r="J256" s="28">
        <v>44909</v>
      </c>
      <c r="K256" s="88" t="s">
        <v>153</v>
      </c>
      <c r="L256" s="30" t="s">
        <v>239</v>
      </c>
      <c r="M256" s="88">
        <v>162</v>
      </c>
      <c r="N256" s="30">
        <v>44881</v>
      </c>
      <c r="O256" s="25">
        <v>700</v>
      </c>
      <c r="P256" s="28">
        <v>44921</v>
      </c>
      <c r="Q256" s="25">
        <v>42</v>
      </c>
      <c r="R256" s="21">
        <v>5</v>
      </c>
      <c r="S256" s="21">
        <v>5</v>
      </c>
      <c r="T256" s="90">
        <v>10125</v>
      </c>
      <c r="U256" s="48"/>
      <c r="V256" s="48"/>
    </row>
    <row r="257" spans="1:22" ht="30" customHeight="1">
      <c r="A257" s="20">
        <v>253</v>
      </c>
      <c r="B257" s="21" t="s">
        <v>517</v>
      </c>
      <c r="C257" s="21" t="s">
        <v>26</v>
      </c>
      <c r="D257" s="21" t="s">
        <v>717</v>
      </c>
      <c r="E257" s="21" t="s">
        <v>718</v>
      </c>
      <c r="F257" s="21">
        <v>32375</v>
      </c>
      <c r="G257" s="25">
        <v>120</v>
      </c>
      <c r="H257" s="26" t="s">
        <v>102</v>
      </c>
      <c r="I257" s="21" t="s">
        <v>40</v>
      </c>
      <c r="J257" s="32">
        <v>44843</v>
      </c>
      <c r="K257" s="88" t="s">
        <v>719</v>
      </c>
      <c r="L257" s="25" t="s">
        <v>720</v>
      </c>
      <c r="M257" s="88">
        <v>151.6965</v>
      </c>
      <c r="N257" s="30" t="s">
        <v>721</v>
      </c>
      <c r="O257" s="59">
        <v>505.655</v>
      </c>
      <c r="P257" s="30">
        <v>44854</v>
      </c>
      <c r="Q257" s="25">
        <v>42.6443</v>
      </c>
      <c r="R257" s="21">
        <v>5</v>
      </c>
      <c r="S257" s="21">
        <v>5</v>
      </c>
      <c r="T257" s="90">
        <v>9481.03125</v>
      </c>
      <c r="U257" s="48"/>
      <c r="V257" s="48"/>
    </row>
    <row r="258" spans="1:22" ht="30" customHeight="1">
      <c r="A258" s="20">
        <v>254</v>
      </c>
      <c r="B258" s="21" t="s">
        <v>517</v>
      </c>
      <c r="C258" s="21" t="s">
        <v>26</v>
      </c>
      <c r="D258" s="21" t="s">
        <v>717</v>
      </c>
      <c r="E258" s="21" t="s">
        <v>718</v>
      </c>
      <c r="F258" s="21">
        <v>32375</v>
      </c>
      <c r="G258" s="25">
        <v>120</v>
      </c>
      <c r="H258" s="26" t="s">
        <v>102</v>
      </c>
      <c r="I258" s="21" t="s">
        <v>40</v>
      </c>
      <c r="J258" s="32">
        <v>44843</v>
      </c>
      <c r="K258" s="88" t="s">
        <v>722</v>
      </c>
      <c r="L258" s="30" t="s">
        <v>720</v>
      </c>
      <c r="M258" s="88">
        <v>66.753</v>
      </c>
      <c r="N258" s="30">
        <v>44855</v>
      </c>
      <c r="O258" s="58">
        <v>222.51</v>
      </c>
      <c r="P258" s="30">
        <v>44843</v>
      </c>
      <c r="Q258" s="25">
        <v>60.6413</v>
      </c>
      <c r="R258" s="21">
        <v>5</v>
      </c>
      <c r="S258" s="21">
        <v>5</v>
      </c>
      <c r="T258" s="90">
        <v>4172.0625</v>
      </c>
      <c r="U258" s="48"/>
      <c r="V258" s="48"/>
    </row>
    <row r="259" spans="1:22" ht="30" customHeight="1">
      <c r="A259" s="20">
        <v>255</v>
      </c>
      <c r="B259" s="21" t="s">
        <v>517</v>
      </c>
      <c r="C259" s="21" t="s">
        <v>26</v>
      </c>
      <c r="D259" s="21" t="s">
        <v>717</v>
      </c>
      <c r="E259" s="21" t="s">
        <v>718</v>
      </c>
      <c r="F259" s="21">
        <v>32375</v>
      </c>
      <c r="G259" s="25">
        <v>120</v>
      </c>
      <c r="H259" s="26" t="s">
        <v>102</v>
      </c>
      <c r="I259" s="21" t="s">
        <v>40</v>
      </c>
      <c r="J259" s="32">
        <v>44843</v>
      </c>
      <c r="K259" s="88" t="s">
        <v>127</v>
      </c>
      <c r="L259" s="25" t="s">
        <v>720</v>
      </c>
      <c r="M259" s="88">
        <v>1014.8182</v>
      </c>
      <c r="N259" s="30" t="s">
        <v>723</v>
      </c>
      <c r="O259" s="58">
        <v>1193.521</v>
      </c>
      <c r="P259" s="25">
        <v>44903</v>
      </c>
      <c r="Q259" s="58">
        <v>294.4261</v>
      </c>
      <c r="R259" s="21">
        <v>5</v>
      </c>
      <c r="S259" s="21">
        <v>5</v>
      </c>
      <c r="T259" s="90">
        <v>63426.13750000001</v>
      </c>
      <c r="U259" s="48"/>
      <c r="V259" s="48"/>
    </row>
    <row r="260" spans="1:22" ht="30" customHeight="1">
      <c r="A260" s="20">
        <v>256</v>
      </c>
      <c r="B260" s="21" t="s">
        <v>517</v>
      </c>
      <c r="C260" s="21" t="s">
        <v>43</v>
      </c>
      <c r="D260" s="21" t="s">
        <v>724</v>
      </c>
      <c r="E260" s="21" t="s">
        <v>725</v>
      </c>
      <c r="F260" s="21">
        <v>869</v>
      </c>
      <c r="G260" s="25">
        <v>60</v>
      </c>
      <c r="H260" s="26" t="s">
        <v>102</v>
      </c>
      <c r="I260" s="21" t="s">
        <v>40</v>
      </c>
      <c r="J260" s="32" t="s">
        <v>674</v>
      </c>
      <c r="K260" s="88" t="s">
        <v>121</v>
      </c>
      <c r="L260" s="25" t="s">
        <v>405</v>
      </c>
      <c r="M260" s="88">
        <v>859.5</v>
      </c>
      <c r="N260" s="30" t="s">
        <v>726</v>
      </c>
      <c r="O260" s="25">
        <v>1495.4874</v>
      </c>
      <c r="P260" s="25">
        <v>44916</v>
      </c>
      <c r="Q260" s="25">
        <v>1.38</v>
      </c>
      <c r="R260" s="21">
        <v>5</v>
      </c>
      <c r="S260" s="21">
        <v>5</v>
      </c>
      <c r="T260" s="90">
        <v>53718.75</v>
      </c>
      <c r="U260" s="48"/>
      <c r="V260" s="48"/>
    </row>
    <row r="261" spans="1:22" ht="30" customHeight="1">
      <c r="A261" s="20">
        <v>257</v>
      </c>
      <c r="B261" s="21" t="s">
        <v>517</v>
      </c>
      <c r="C261" s="21" t="s">
        <v>43</v>
      </c>
      <c r="D261" s="21" t="s">
        <v>724</v>
      </c>
      <c r="E261" s="21" t="s">
        <v>725</v>
      </c>
      <c r="F261" s="21">
        <v>869</v>
      </c>
      <c r="G261" s="25">
        <v>60</v>
      </c>
      <c r="H261" s="26" t="s">
        <v>102</v>
      </c>
      <c r="I261" s="21" t="s">
        <v>40</v>
      </c>
      <c r="J261" s="32" t="s">
        <v>674</v>
      </c>
      <c r="K261" s="88" t="s">
        <v>674</v>
      </c>
      <c r="L261" s="25" t="s">
        <v>182</v>
      </c>
      <c r="M261" s="88">
        <v>9.5</v>
      </c>
      <c r="N261" s="30" t="s">
        <v>727</v>
      </c>
      <c r="O261" s="25">
        <v>11.88</v>
      </c>
      <c r="P261" s="25">
        <v>44860</v>
      </c>
      <c r="Q261" s="25">
        <v>0.36</v>
      </c>
      <c r="R261" s="21">
        <v>5</v>
      </c>
      <c r="S261" s="21">
        <v>5</v>
      </c>
      <c r="T261" s="90">
        <v>593.75</v>
      </c>
      <c r="U261" s="48"/>
      <c r="V261" s="48"/>
    </row>
    <row r="262" spans="1:22" ht="30" customHeight="1">
      <c r="A262" s="20">
        <v>258</v>
      </c>
      <c r="B262" s="21" t="s">
        <v>517</v>
      </c>
      <c r="C262" s="21" t="s">
        <v>43</v>
      </c>
      <c r="D262" s="21" t="s">
        <v>728</v>
      </c>
      <c r="E262" s="21" t="s">
        <v>729</v>
      </c>
      <c r="F262" s="21">
        <v>451</v>
      </c>
      <c r="G262" s="25">
        <v>60</v>
      </c>
      <c r="H262" s="26" t="s">
        <v>102</v>
      </c>
      <c r="I262" s="21" t="s">
        <v>40</v>
      </c>
      <c r="J262" s="32">
        <v>44904</v>
      </c>
      <c r="K262" s="88" t="s">
        <v>142</v>
      </c>
      <c r="L262" s="25" t="s">
        <v>283</v>
      </c>
      <c r="M262" s="88">
        <v>24.594</v>
      </c>
      <c r="N262" s="30" t="s">
        <v>730</v>
      </c>
      <c r="O262" s="25">
        <v>94.77</v>
      </c>
      <c r="P262" s="25" t="s">
        <v>142</v>
      </c>
      <c r="Q262" s="25">
        <v>6.2</v>
      </c>
      <c r="R262" s="21">
        <v>5</v>
      </c>
      <c r="S262" s="21">
        <v>5</v>
      </c>
      <c r="T262" s="90">
        <v>1537.1250000000002</v>
      </c>
      <c r="U262" s="48"/>
      <c r="V262" s="48"/>
    </row>
    <row r="263" spans="1:22" ht="30" customHeight="1">
      <c r="A263" s="20">
        <v>259</v>
      </c>
      <c r="B263" s="21" t="s">
        <v>517</v>
      </c>
      <c r="C263" s="21" t="s">
        <v>43</v>
      </c>
      <c r="D263" s="21" t="s">
        <v>728</v>
      </c>
      <c r="E263" s="21" t="s">
        <v>729</v>
      </c>
      <c r="F263" s="21">
        <v>451</v>
      </c>
      <c r="G263" s="25">
        <v>60</v>
      </c>
      <c r="H263" s="26" t="s">
        <v>102</v>
      </c>
      <c r="I263" s="21" t="s">
        <v>40</v>
      </c>
      <c r="J263" s="32">
        <v>44904</v>
      </c>
      <c r="K263" s="88" t="s">
        <v>150</v>
      </c>
      <c r="L263" s="25" t="s">
        <v>283</v>
      </c>
      <c r="M263" s="88">
        <v>40.8</v>
      </c>
      <c r="N263" s="30" t="s">
        <v>637</v>
      </c>
      <c r="O263" s="23">
        <v>63.8</v>
      </c>
      <c r="P263" s="30">
        <v>44922</v>
      </c>
      <c r="Q263" s="23">
        <v>10.24</v>
      </c>
      <c r="R263" s="21">
        <v>5</v>
      </c>
      <c r="S263" s="21">
        <v>5</v>
      </c>
      <c r="T263" s="90">
        <v>2550</v>
      </c>
      <c r="U263" s="48"/>
      <c r="V263" s="48"/>
    </row>
    <row r="264" spans="1:22" ht="30" customHeight="1">
      <c r="A264" s="20">
        <v>260</v>
      </c>
      <c r="B264" s="21" t="s">
        <v>517</v>
      </c>
      <c r="C264" s="21" t="s">
        <v>43</v>
      </c>
      <c r="D264" s="21" t="s">
        <v>728</v>
      </c>
      <c r="E264" s="21" t="s">
        <v>729</v>
      </c>
      <c r="F264" s="21">
        <v>451</v>
      </c>
      <c r="G264" s="25">
        <v>60</v>
      </c>
      <c r="H264" s="26" t="s">
        <v>102</v>
      </c>
      <c r="I264" s="21" t="s">
        <v>40</v>
      </c>
      <c r="J264" s="32">
        <v>44904</v>
      </c>
      <c r="K264" s="88" t="s">
        <v>731</v>
      </c>
      <c r="L264" s="25" t="s">
        <v>283</v>
      </c>
      <c r="M264" s="88">
        <v>122.456</v>
      </c>
      <c r="N264" s="30" t="s">
        <v>732</v>
      </c>
      <c r="O264" s="23">
        <v>480.06</v>
      </c>
      <c r="P264" s="30">
        <v>44910</v>
      </c>
      <c r="Q264" s="23">
        <v>49.3</v>
      </c>
      <c r="R264" s="21">
        <v>5</v>
      </c>
      <c r="S264" s="21">
        <v>5</v>
      </c>
      <c r="T264" s="90">
        <v>7653.500000000001</v>
      </c>
      <c r="U264" s="48"/>
      <c r="V264" s="48"/>
    </row>
    <row r="265" spans="1:22" ht="30" customHeight="1">
      <c r="A265" s="20">
        <v>261</v>
      </c>
      <c r="B265" s="21" t="s">
        <v>517</v>
      </c>
      <c r="C265" s="21" t="s">
        <v>43</v>
      </c>
      <c r="D265" s="21" t="s">
        <v>728</v>
      </c>
      <c r="E265" s="21" t="s">
        <v>729</v>
      </c>
      <c r="F265" s="21">
        <v>914</v>
      </c>
      <c r="G265" s="25">
        <v>60</v>
      </c>
      <c r="H265" s="26" t="s">
        <v>102</v>
      </c>
      <c r="I265" s="21" t="s">
        <v>40</v>
      </c>
      <c r="J265" s="32">
        <v>44910</v>
      </c>
      <c r="K265" s="88" t="s">
        <v>150</v>
      </c>
      <c r="L265" s="25" t="s">
        <v>733</v>
      </c>
      <c r="M265" s="88">
        <v>446.418</v>
      </c>
      <c r="N265" s="30" t="s">
        <v>734</v>
      </c>
      <c r="O265" s="23">
        <v>913.93</v>
      </c>
      <c r="P265" s="30">
        <v>44922</v>
      </c>
      <c r="Q265" s="23">
        <v>111.84</v>
      </c>
      <c r="R265" s="21">
        <v>5</v>
      </c>
      <c r="S265" s="21">
        <v>5</v>
      </c>
      <c r="T265" s="90">
        <v>27901.125000000004</v>
      </c>
      <c r="U265" s="48"/>
      <c r="V265" s="48"/>
    </row>
    <row r="266" spans="1:22" ht="30" customHeight="1">
      <c r="A266" s="20">
        <v>262</v>
      </c>
      <c r="B266" s="21" t="s">
        <v>517</v>
      </c>
      <c r="C266" s="21" t="s">
        <v>43</v>
      </c>
      <c r="D266" s="21" t="s">
        <v>728</v>
      </c>
      <c r="E266" s="21" t="s">
        <v>729</v>
      </c>
      <c r="F266" s="21">
        <v>914</v>
      </c>
      <c r="G266" s="25">
        <v>60</v>
      </c>
      <c r="H266" s="26" t="s">
        <v>102</v>
      </c>
      <c r="I266" s="21" t="s">
        <v>40</v>
      </c>
      <c r="J266" s="32">
        <v>44910</v>
      </c>
      <c r="K266" s="88" t="s">
        <v>731</v>
      </c>
      <c r="L266" s="25" t="s">
        <v>733</v>
      </c>
      <c r="M266" s="88">
        <v>81.774</v>
      </c>
      <c r="N266" s="30" t="s">
        <v>735</v>
      </c>
      <c r="O266" s="25">
        <v>399.658</v>
      </c>
      <c r="P266" s="30">
        <v>44910</v>
      </c>
      <c r="Q266" s="25">
        <v>5.6</v>
      </c>
      <c r="R266" s="21">
        <v>5</v>
      </c>
      <c r="S266" s="21">
        <v>5</v>
      </c>
      <c r="T266" s="90">
        <v>5110.875</v>
      </c>
      <c r="U266" s="48"/>
      <c r="V266" s="48"/>
    </row>
    <row r="267" spans="1:22" ht="30" customHeight="1">
      <c r="A267" s="20">
        <v>263</v>
      </c>
      <c r="B267" s="21" t="s">
        <v>517</v>
      </c>
      <c r="C267" s="21" t="s">
        <v>26</v>
      </c>
      <c r="D267" s="21" t="s">
        <v>736</v>
      </c>
      <c r="E267" s="26" t="s">
        <v>737</v>
      </c>
      <c r="F267" s="21">
        <v>4639</v>
      </c>
      <c r="G267" s="21">
        <v>24</v>
      </c>
      <c r="H267" s="21" t="s">
        <v>102</v>
      </c>
      <c r="I267" s="21" t="s">
        <v>40</v>
      </c>
      <c r="J267" s="30">
        <v>44844</v>
      </c>
      <c r="K267" s="86" t="s">
        <v>738</v>
      </c>
      <c r="L267" s="30" t="s">
        <v>739</v>
      </c>
      <c r="M267" s="88">
        <v>6.782</v>
      </c>
      <c r="N267" s="30">
        <v>44845</v>
      </c>
      <c r="O267" s="21">
        <v>28.26</v>
      </c>
      <c r="P267" s="30">
        <v>44852</v>
      </c>
      <c r="Q267" s="21">
        <v>1.6956</v>
      </c>
      <c r="R267" s="21">
        <v>5</v>
      </c>
      <c r="S267" s="21">
        <v>5</v>
      </c>
      <c r="T267" s="90">
        <v>423.875</v>
      </c>
      <c r="U267" s="48"/>
      <c r="V267" s="48"/>
    </row>
    <row r="268" spans="1:22" ht="30" customHeight="1">
      <c r="A268" s="20">
        <v>264</v>
      </c>
      <c r="B268" s="21" t="s">
        <v>517</v>
      </c>
      <c r="C268" s="21" t="s">
        <v>26</v>
      </c>
      <c r="D268" s="21" t="s">
        <v>736</v>
      </c>
      <c r="E268" s="26" t="s">
        <v>737</v>
      </c>
      <c r="F268" s="21">
        <v>4639</v>
      </c>
      <c r="G268" s="21">
        <v>24</v>
      </c>
      <c r="H268" s="21" t="s">
        <v>102</v>
      </c>
      <c r="I268" s="21" t="s">
        <v>40</v>
      </c>
      <c r="J268" s="30">
        <v>44844</v>
      </c>
      <c r="K268" s="87" t="s">
        <v>740</v>
      </c>
      <c r="L268" s="30" t="s">
        <v>739</v>
      </c>
      <c r="M268" s="88">
        <v>720.164</v>
      </c>
      <c r="N268" s="30" t="s">
        <v>741</v>
      </c>
      <c r="O268" s="21">
        <v>1790.1305</v>
      </c>
      <c r="P268" s="30">
        <v>44868</v>
      </c>
      <c r="Q268" s="21">
        <v>180.041</v>
      </c>
      <c r="R268" s="21">
        <v>5</v>
      </c>
      <c r="S268" s="21">
        <v>5</v>
      </c>
      <c r="T268" s="90">
        <v>45010.25</v>
      </c>
      <c r="U268" s="48"/>
      <c r="V268" s="48"/>
    </row>
    <row r="269" spans="1:22" ht="30" customHeight="1">
      <c r="A269" s="20">
        <v>265</v>
      </c>
      <c r="B269" s="21" t="s">
        <v>517</v>
      </c>
      <c r="C269" s="21" t="s">
        <v>26</v>
      </c>
      <c r="D269" s="21" t="s">
        <v>736</v>
      </c>
      <c r="E269" s="26" t="s">
        <v>737</v>
      </c>
      <c r="F269" s="21">
        <v>4639</v>
      </c>
      <c r="G269" s="21">
        <v>22</v>
      </c>
      <c r="H269" s="21" t="s">
        <v>102</v>
      </c>
      <c r="I269" s="21" t="s">
        <v>40</v>
      </c>
      <c r="J269" s="30">
        <v>44844</v>
      </c>
      <c r="K269" s="87" t="s">
        <v>147</v>
      </c>
      <c r="L269" s="30" t="s">
        <v>739</v>
      </c>
      <c r="M269" s="88">
        <v>718.723</v>
      </c>
      <c r="N269" s="30" t="s">
        <v>742</v>
      </c>
      <c r="O269" s="21">
        <v>1808.111</v>
      </c>
      <c r="P269" s="30">
        <v>44916</v>
      </c>
      <c r="Q269" s="63">
        <v>179.6807</v>
      </c>
      <c r="R269" s="21">
        <v>5</v>
      </c>
      <c r="S269" s="21">
        <v>5</v>
      </c>
      <c r="T269" s="90">
        <v>44920.1875</v>
      </c>
      <c r="U269" s="48"/>
      <c r="V269" s="48"/>
    </row>
    <row r="270" spans="1:22" ht="30" customHeight="1">
      <c r="A270" s="20">
        <v>266</v>
      </c>
      <c r="B270" s="21" t="s">
        <v>517</v>
      </c>
      <c r="C270" s="21" t="s">
        <v>26</v>
      </c>
      <c r="D270" s="21" t="s">
        <v>736</v>
      </c>
      <c r="E270" s="21" t="s">
        <v>737</v>
      </c>
      <c r="F270" s="21">
        <v>4639</v>
      </c>
      <c r="G270" s="21">
        <v>22</v>
      </c>
      <c r="H270" s="21" t="s">
        <v>102</v>
      </c>
      <c r="I270" s="21" t="s">
        <v>40</v>
      </c>
      <c r="J270" s="30">
        <v>44844</v>
      </c>
      <c r="K270" s="87" t="s">
        <v>123</v>
      </c>
      <c r="L270" s="28" t="s">
        <v>739</v>
      </c>
      <c r="M270" s="92">
        <v>246.448</v>
      </c>
      <c r="N270" s="30" t="s">
        <v>743</v>
      </c>
      <c r="O270" s="60">
        <v>566.868</v>
      </c>
      <c r="P270" s="30">
        <v>44922</v>
      </c>
      <c r="Q270" s="60">
        <v>61.61208</v>
      </c>
      <c r="R270" s="21">
        <v>5</v>
      </c>
      <c r="S270" s="21">
        <v>5</v>
      </c>
      <c r="T270" s="90">
        <v>15403.000000000002</v>
      </c>
      <c r="U270" s="48"/>
      <c r="V270" s="48"/>
    </row>
    <row r="271" spans="1:22" ht="30" customHeight="1">
      <c r="A271" s="20">
        <v>267</v>
      </c>
      <c r="B271" s="21" t="s">
        <v>517</v>
      </c>
      <c r="C271" s="21" t="s">
        <v>26</v>
      </c>
      <c r="D271" s="21" t="s">
        <v>736</v>
      </c>
      <c r="E271" s="21" t="s">
        <v>737</v>
      </c>
      <c r="F271" s="21">
        <v>4639</v>
      </c>
      <c r="G271" s="21">
        <v>22</v>
      </c>
      <c r="H271" s="21" t="s">
        <v>102</v>
      </c>
      <c r="I271" s="21" t="s">
        <v>40</v>
      </c>
      <c r="J271" s="30">
        <v>44844</v>
      </c>
      <c r="K271" s="87" t="s">
        <v>127</v>
      </c>
      <c r="L271" s="28" t="s">
        <v>739</v>
      </c>
      <c r="M271" s="92">
        <v>129.965</v>
      </c>
      <c r="N271" s="30" t="s">
        <v>744</v>
      </c>
      <c r="O271" s="60">
        <v>345.128</v>
      </c>
      <c r="P271" s="30">
        <v>44924</v>
      </c>
      <c r="Q271" s="60">
        <v>32.49114</v>
      </c>
      <c r="R271" s="21">
        <v>5</v>
      </c>
      <c r="S271" s="21">
        <v>5</v>
      </c>
      <c r="T271" s="90">
        <v>8122.812500000001</v>
      </c>
      <c r="U271" s="48"/>
      <c r="V271" s="48"/>
    </row>
    <row r="272" spans="1:22" ht="30" customHeight="1">
      <c r="A272" s="20">
        <v>268</v>
      </c>
      <c r="B272" s="21" t="s">
        <v>517</v>
      </c>
      <c r="C272" s="21" t="s">
        <v>26</v>
      </c>
      <c r="D272" s="21" t="s">
        <v>745</v>
      </c>
      <c r="E272" s="21" t="s">
        <v>746</v>
      </c>
      <c r="F272" s="21">
        <v>2473.6</v>
      </c>
      <c r="G272" s="21">
        <v>60</v>
      </c>
      <c r="H272" s="21" t="s">
        <v>102</v>
      </c>
      <c r="I272" s="21" t="s">
        <v>40</v>
      </c>
      <c r="J272" s="30">
        <v>44846</v>
      </c>
      <c r="K272" s="87" t="s">
        <v>153</v>
      </c>
      <c r="L272" s="28" t="s">
        <v>320</v>
      </c>
      <c r="M272" s="92">
        <v>125.94</v>
      </c>
      <c r="N272" s="30">
        <v>44896</v>
      </c>
      <c r="O272" s="60" t="s">
        <v>747</v>
      </c>
      <c r="P272" s="30">
        <v>44911</v>
      </c>
      <c r="Q272" s="60">
        <v>95.76</v>
      </c>
      <c r="R272" s="21">
        <v>5</v>
      </c>
      <c r="S272" s="21">
        <v>5</v>
      </c>
      <c r="T272" s="90">
        <v>7871.250000000001</v>
      </c>
      <c r="U272" s="48"/>
      <c r="V272" s="48"/>
    </row>
    <row r="273" spans="1:22" ht="30" customHeight="1">
      <c r="A273" s="20">
        <v>269</v>
      </c>
      <c r="B273" s="21" t="s">
        <v>517</v>
      </c>
      <c r="C273" s="21" t="s">
        <v>26</v>
      </c>
      <c r="D273" s="21" t="s">
        <v>748</v>
      </c>
      <c r="E273" s="21" t="s">
        <v>749</v>
      </c>
      <c r="F273" s="21">
        <v>1000</v>
      </c>
      <c r="G273" s="21">
        <v>60</v>
      </c>
      <c r="H273" s="21" t="s">
        <v>571</v>
      </c>
      <c r="I273" s="21" t="s">
        <v>40</v>
      </c>
      <c r="J273" s="30">
        <v>44925</v>
      </c>
      <c r="K273" s="87" t="s">
        <v>161</v>
      </c>
      <c r="L273" s="28" t="s">
        <v>280</v>
      </c>
      <c r="M273" s="92">
        <v>35.175</v>
      </c>
      <c r="N273" s="30" t="s">
        <v>750</v>
      </c>
      <c r="O273" s="60" t="s">
        <v>751</v>
      </c>
      <c r="P273" s="30">
        <v>44925</v>
      </c>
      <c r="Q273" s="60">
        <v>9.16634</v>
      </c>
      <c r="R273" s="21">
        <v>5</v>
      </c>
      <c r="S273" s="21">
        <v>5</v>
      </c>
      <c r="T273" s="90">
        <v>2198.4375</v>
      </c>
      <c r="U273" s="48"/>
      <c r="V273" s="48"/>
    </row>
    <row r="274" spans="1:22" ht="30" customHeight="1">
      <c r="A274" s="20">
        <v>270</v>
      </c>
      <c r="B274" s="21" t="s">
        <v>517</v>
      </c>
      <c r="C274" s="21" t="s">
        <v>26</v>
      </c>
      <c r="D274" s="21" t="s">
        <v>752</v>
      </c>
      <c r="E274" s="21" t="s">
        <v>753</v>
      </c>
      <c r="F274" s="21">
        <v>2000</v>
      </c>
      <c r="G274" s="21">
        <v>72</v>
      </c>
      <c r="H274" s="21" t="s">
        <v>505</v>
      </c>
      <c r="I274" s="21" t="s">
        <v>40</v>
      </c>
      <c r="J274" s="30">
        <v>44875</v>
      </c>
      <c r="K274" s="87" t="s">
        <v>206</v>
      </c>
      <c r="L274" s="28" t="s">
        <v>754</v>
      </c>
      <c r="M274" s="92">
        <v>476.892</v>
      </c>
      <c r="N274" s="30" t="s">
        <v>755</v>
      </c>
      <c r="O274" s="60">
        <v>2221.148943</v>
      </c>
      <c r="P274" s="30">
        <v>44806</v>
      </c>
      <c r="Q274" s="60">
        <v>53.4294</v>
      </c>
      <c r="R274" s="21">
        <v>5</v>
      </c>
      <c r="S274" s="21">
        <v>5</v>
      </c>
      <c r="T274" s="90">
        <v>29805.75</v>
      </c>
      <c r="U274" s="48"/>
      <c r="V274" s="48"/>
    </row>
    <row r="275" spans="1:22" ht="30" customHeight="1">
      <c r="A275" s="20">
        <v>271</v>
      </c>
      <c r="B275" s="21" t="s">
        <v>517</v>
      </c>
      <c r="C275" s="21" t="s">
        <v>43</v>
      </c>
      <c r="D275" s="21" t="s">
        <v>756</v>
      </c>
      <c r="E275" s="21" t="s">
        <v>757</v>
      </c>
      <c r="F275" s="21">
        <v>600</v>
      </c>
      <c r="G275" s="21">
        <v>24</v>
      </c>
      <c r="H275" s="21" t="s">
        <v>102</v>
      </c>
      <c r="I275" s="21" t="s">
        <v>40</v>
      </c>
      <c r="J275" s="30">
        <v>44837</v>
      </c>
      <c r="K275" s="87" t="s">
        <v>758</v>
      </c>
      <c r="L275" s="28" t="s">
        <v>759</v>
      </c>
      <c r="M275" s="92">
        <v>35</v>
      </c>
      <c r="N275" s="30">
        <v>44866</v>
      </c>
      <c r="O275" s="60">
        <v>99.92</v>
      </c>
      <c r="P275" s="30">
        <v>44874</v>
      </c>
      <c r="Q275" s="60">
        <v>19.984</v>
      </c>
      <c r="R275" s="21">
        <v>5</v>
      </c>
      <c r="S275" s="21">
        <v>5</v>
      </c>
      <c r="T275" s="90">
        <v>2187.5</v>
      </c>
      <c r="U275" s="48"/>
      <c r="V275" s="48"/>
    </row>
    <row r="276" spans="1:22" ht="30" customHeight="1">
      <c r="A276" s="20">
        <v>272</v>
      </c>
      <c r="B276" s="21" t="s">
        <v>517</v>
      </c>
      <c r="C276" s="21" t="s">
        <v>43</v>
      </c>
      <c r="D276" s="21" t="s">
        <v>756</v>
      </c>
      <c r="E276" s="21" t="s">
        <v>757</v>
      </c>
      <c r="F276" s="21">
        <v>600</v>
      </c>
      <c r="G276" s="21">
        <v>24</v>
      </c>
      <c r="H276" s="21" t="s">
        <v>102</v>
      </c>
      <c r="I276" s="21" t="s">
        <v>40</v>
      </c>
      <c r="J276" s="30">
        <v>44837</v>
      </c>
      <c r="K276" s="87" t="s">
        <v>760</v>
      </c>
      <c r="L276" s="28" t="s">
        <v>759</v>
      </c>
      <c r="M276" s="92">
        <v>44</v>
      </c>
      <c r="N276" s="30">
        <v>44866</v>
      </c>
      <c r="O276" s="60">
        <v>99.92</v>
      </c>
      <c r="P276" s="30">
        <v>44874</v>
      </c>
      <c r="Q276" s="60">
        <v>19.984</v>
      </c>
      <c r="R276" s="21">
        <v>5</v>
      </c>
      <c r="S276" s="21">
        <v>5</v>
      </c>
      <c r="T276" s="90">
        <v>2750</v>
      </c>
      <c r="U276" s="48"/>
      <c r="V276" s="48"/>
    </row>
    <row r="277" spans="1:22" ht="30" customHeight="1">
      <c r="A277" s="20">
        <v>273</v>
      </c>
      <c r="B277" s="21" t="s">
        <v>517</v>
      </c>
      <c r="C277" s="21" t="s">
        <v>31</v>
      </c>
      <c r="D277" s="21" t="s">
        <v>591</v>
      </c>
      <c r="E277" s="21" t="s">
        <v>592</v>
      </c>
      <c r="F277" s="21">
        <v>3245</v>
      </c>
      <c r="G277" s="21">
        <v>96</v>
      </c>
      <c r="H277" s="21" t="s">
        <v>195</v>
      </c>
      <c r="I277" s="21" t="s">
        <v>40</v>
      </c>
      <c r="J277" s="30">
        <v>44898</v>
      </c>
      <c r="K277" s="87" t="s">
        <v>472</v>
      </c>
      <c r="L277" s="28" t="s">
        <v>761</v>
      </c>
      <c r="M277" s="92">
        <v>3245</v>
      </c>
      <c r="N277" s="30">
        <v>44842</v>
      </c>
      <c r="O277" s="60">
        <v>5794.65</v>
      </c>
      <c r="P277" s="30">
        <v>44893</v>
      </c>
      <c r="Q277" s="60">
        <v>1550</v>
      </c>
      <c r="R277" s="21">
        <v>5</v>
      </c>
      <c r="S277" s="21">
        <v>5</v>
      </c>
      <c r="T277" s="90">
        <v>202812.5</v>
      </c>
      <c r="U277" s="48"/>
      <c r="V277" s="48"/>
    </row>
    <row r="278" spans="1:22" ht="30" customHeight="1">
      <c r="A278" s="20">
        <v>274</v>
      </c>
      <c r="B278" s="21" t="s">
        <v>517</v>
      </c>
      <c r="C278" s="21" t="s">
        <v>43</v>
      </c>
      <c r="D278" s="21" t="s">
        <v>188</v>
      </c>
      <c r="E278" s="21" t="s">
        <v>189</v>
      </c>
      <c r="F278" s="21">
        <v>2000</v>
      </c>
      <c r="G278" s="21">
        <v>60</v>
      </c>
      <c r="H278" s="21" t="s">
        <v>102</v>
      </c>
      <c r="I278" s="21" t="s">
        <v>40</v>
      </c>
      <c r="J278" s="30">
        <v>44917</v>
      </c>
      <c r="K278" s="87" t="s">
        <v>105</v>
      </c>
      <c r="L278" s="28" t="s">
        <v>110</v>
      </c>
      <c r="M278" s="92">
        <v>336</v>
      </c>
      <c r="N278" s="30">
        <v>44843</v>
      </c>
      <c r="O278" s="60">
        <v>436.98</v>
      </c>
      <c r="P278" s="30">
        <v>44916</v>
      </c>
      <c r="Q278" s="60">
        <v>87.396</v>
      </c>
      <c r="R278" s="21">
        <v>5</v>
      </c>
      <c r="S278" s="21">
        <v>5</v>
      </c>
      <c r="T278" s="90">
        <v>21000</v>
      </c>
      <c r="U278" s="48"/>
      <c r="V278" s="48"/>
    </row>
    <row r="279" spans="1:22" ht="30" customHeight="1">
      <c r="A279" s="20">
        <v>275</v>
      </c>
      <c r="B279" s="21" t="s">
        <v>517</v>
      </c>
      <c r="C279" s="21" t="s">
        <v>43</v>
      </c>
      <c r="D279" s="21" t="s">
        <v>762</v>
      </c>
      <c r="E279" s="21" t="s">
        <v>763</v>
      </c>
      <c r="F279" s="21">
        <v>600</v>
      </c>
      <c r="G279" s="21">
        <v>120</v>
      </c>
      <c r="H279" s="21" t="s">
        <v>102</v>
      </c>
      <c r="I279" s="21" t="s">
        <v>40</v>
      </c>
      <c r="J279" s="30">
        <v>44921</v>
      </c>
      <c r="K279" s="87" t="s">
        <v>150</v>
      </c>
      <c r="L279" s="28" t="s">
        <v>764</v>
      </c>
      <c r="M279" s="93">
        <v>134.991</v>
      </c>
      <c r="N279" s="30" t="s">
        <v>765</v>
      </c>
      <c r="O279" s="60">
        <v>192.843757</v>
      </c>
      <c r="P279" s="30">
        <v>44915</v>
      </c>
      <c r="Q279" s="60">
        <v>8.98</v>
      </c>
      <c r="R279" s="21">
        <v>5</v>
      </c>
      <c r="S279" s="21">
        <v>5</v>
      </c>
      <c r="T279" s="90">
        <v>8436.937500000002</v>
      </c>
      <c r="U279" s="48"/>
      <c r="V279" s="48"/>
    </row>
    <row r="280" spans="1:22" ht="30" customHeight="1">
      <c r="A280" s="20">
        <v>276</v>
      </c>
      <c r="B280" s="21" t="s">
        <v>517</v>
      </c>
      <c r="C280" s="21" t="s">
        <v>43</v>
      </c>
      <c r="D280" s="21" t="s">
        <v>762</v>
      </c>
      <c r="E280" s="21" t="s">
        <v>763</v>
      </c>
      <c r="F280" s="21">
        <v>600</v>
      </c>
      <c r="G280" s="21">
        <v>120</v>
      </c>
      <c r="H280" s="21" t="s">
        <v>102</v>
      </c>
      <c r="I280" s="21" t="s">
        <v>40</v>
      </c>
      <c r="J280" s="30">
        <v>44921</v>
      </c>
      <c r="K280" s="87" t="s">
        <v>127</v>
      </c>
      <c r="L280" s="28" t="s">
        <v>764</v>
      </c>
      <c r="M280" s="93">
        <v>423.999</v>
      </c>
      <c r="N280" s="30">
        <v>44924</v>
      </c>
      <c r="O280" s="60">
        <v>605.713</v>
      </c>
      <c r="P280" s="30">
        <v>44924</v>
      </c>
      <c r="Q280" s="60">
        <v>121.1426</v>
      </c>
      <c r="R280" s="21">
        <v>5</v>
      </c>
      <c r="S280" s="21">
        <v>5</v>
      </c>
      <c r="T280" s="90">
        <v>26499.9375</v>
      </c>
      <c r="U280" s="48"/>
      <c r="V280" s="48"/>
    </row>
    <row r="281" spans="1:22" ht="30" customHeight="1">
      <c r="A281" s="20">
        <v>277</v>
      </c>
      <c r="B281" s="21" t="s">
        <v>676</v>
      </c>
      <c r="C281" s="21" t="s">
        <v>43</v>
      </c>
      <c r="D281" s="21" t="s">
        <v>766</v>
      </c>
      <c r="E281" s="21" t="s">
        <v>767</v>
      </c>
      <c r="F281" s="21" t="s">
        <v>768</v>
      </c>
      <c r="G281" s="21" t="s">
        <v>583</v>
      </c>
      <c r="H281" s="21" t="s">
        <v>102</v>
      </c>
      <c r="I281" s="21" t="s">
        <v>40</v>
      </c>
      <c r="J281" s="30">
        <v>44908</v>
      </c>
      <c r="K281" s="87" t="s">
        <v>126</v>
      </c>
      <c r="L281" s="28" t="s">
        <v>769</v>
      </c>
      <c r="M281" s="92">
        <v>64.456</v>
      </c>
      <c r="N281" s="30" t="s">
        <v>673</v>
      </c>
      <c r="O281" s="60">
        <v>80.57</v>
      </c>
      <c r="P281" s="30">
        <v>44902</v>
      </c>
      <c r="Q281" s="60">
        <v>1.8</v>
      </c>
      <c r="R281" s="21">
        <v>5</v>
      </c>
      <c r="S281" s="21">
        <v>5</v>
      </c>
      <c r="T281" s="90">
        <v>4028.5000000000005</v>
      </c>
      <c r="U281" s="48"/>
      <c r="V281" s="48"/>
    </row>
    <row r="282" spans="1:22" ht="30" customHeight="1">
      <c r="A282" s="20">
        <v>278</v>
      </c>
      <c r="B282" s="21" t="s">
        <v>676</v>
      </c>
      <c r="C282" s="21" t="s">
        <v>43</v>
      </c>
      <c r="D282" s="21" t="s">
        <v>766</v>
      </c>
      <c r="E282" s="21" t="s">
        <v>767</v>
      </c>
      <c r="F282" s="21" t="s">
        <v>770</v>
      </c>
      <c r="G282" s="21" t="s">
        <v>583</v>
      </c>
      <c r="H282" s="21" t="s">
        <v>102</v>
      </c>
      <c r="I282" s="21" t="s">
        <v>40</v>
      </c>
      <c r="J282" s="30" t="s">
        <v>147</v>
      </c>
      <c r="K282" s="87" t="s">
        <v>147</v>
      </c>
      <c r="L282" s="28" t="s">
        <v>769</v>
      </c>
      <c r="M282" s="92">
        <v>224.12</v>
      </c>
      <c r="N282" s="30" t="s">
        <v>595</v>
      </c>
      <c r="O282" s="60">
        <v>280.15</v>
      </c>
      <c r="P282" s="30">
        <v>44902</v>
      </c>
      <c r="Q282" s="60">
        <v>2.91</v>
      </c>
      <c r="R282" s="21">
        <v>5</v>
      </c>
      <c r="S282" s="21">
        <v>5</v>
      </c>
      <c r="T282" s="90">
        <v>14007.500000000002</v>
      </c>
      <c r="U282" s="48"/>
      <c r="V282" s="48"/>
    </row>
    <row r="283" spans="1:22" ht="30" customHeight="1">
      <c r="A283" s="20">
        <v>279</v>
      </c>
      <c r="B283" s="21" t="s">
        <v>676</v>
      </c>
      <c r="C283" s="21" t="s">
        <v>43</v>
      </c>
      <c r="D283" s="21" t="s">
        <v>766</v>
      </c>
      <c r="E283" s="21" t="s">
        <v>767</v>
      </c>
      <c r="F283" s="21" t="s">
        <v>771</v>
      </c>
      <c r="G283" s="21" t="s">
        <v>583</v>
      </c>
      <c r="H283" s="21" t="s">
        <v>102</v>
      </c>
      <c r="I283" s="21" t="s">
        <v>40</v>
      </c>
      <c r="J283" s="30" t="s">
        <v>105</v>
      </c>
      <c r="K283" s="87" t="s">
        <v>105</v>
      </c>
      <c r="L283" s="28" t="s">
        <v>769</v>
      </c>
      <c r="M283" s="92">
        <v>106.728</v>
      </c>
      <c r="N283" s="30" t="s">
        <v>673</v>
      </c>
      <c r="O283" s="60">
        <v>133.41</v>
      </c>
      <c r="P283" s="30">
        <v>44909</v>
      </c>
      <c r="Q283" s="60">
        <v>5.42</v>
      </c>
      <c r="R283" s="21">
        <v>5</v>
      </c>
      <c r="S283" s="21">
        <v>5</v>
      </c>
      <c r="T283" s="90">
        <v>6670.5</v>
      </c>
      <c r="U283" s="48"/>
      <c r="V283" s="48"/>
    </row>
    <row r="284" spans="1:22" ht="30" customHeight="1">
      <c r="A284" s="20">
        <v>280</v>
      </c>
      <c r="B284" s="21" t="s">
        <v>676</v>
      </c>
      <c r="C284" s="21" t="s">
        <v>43</v>
      </c>
      <c r="D284" s="21" t="s">
        <v>766</v>
      </c>
      <c r="E284" s="21" t="s">
        <v>767</v>
      </c>
      <c r="F284" s="21" t="s">
        <v>772</v>
      </c>
      <c r="G284" s="21" t="s">
        <v>583</v>
      </c>
      <c r="H284" s="21" t="s">
        <v>102</v>
      </c>
      <c r="I284" s="21" t="s">
        <v>40</v>
      </c>
      <c r="J284" s="30" t="s">
        <v>105</v>
      </c>
      <c r="K284" s="87" t="s">
        <v>105</v>
      </c>
      <c r="L284" s="28" t="s">
        <v>769</v>
      </c>
      <c r="M284" s="92">
        <v>233.832</v>
      </c>
      <c r="N284" s="30" t="s">
        <v>662</v>
      </c>
      <c r="O284" s="60">
        <v>3.125</v>
      </c>
      <c r="P284" s="30">
        <v>44915</v>
      </c>
      <c r="Q284" s="60">
        <v>4.996</v>
      </c>
      <c r="R284" s="21">
        <v>5</v>
      </c>
      <c r="S284" s="21">
        <v>5</v>
      </c>
      <c r="T284" s="90">
        <v>14614.500000000002</v>
      </c>
      <c r="U284" s="48"/>
      <c r="V284" s="48"/>
    </row>
    <row r="285" spans="1:22" ht="30" customHeight="1">
      <c r="A285" s="20">
        <v>281</v>
      </c>
      <c r="B285" s="21" t="s">
        <v>676</v>
      </c>
      <c r="C285" s="21" t="s">
        <v>43</v>
      </c>
      <c r="D285" s="21" t="s">
        <v>766</v>
      </c>
      <c r="E285" s="21" t="s">
        <v>767</v>
      </c>
      <c r="F285" s="21" t="s">
        <v>773</v>
      </c>
      <c r="G285" s="21" t="s">
        <v>583</v>
      </c>
      <c r="H285" s="21" t="s">
        <v>102</v>
      </c>
      <c r="I285" s="21" t="s">
        <v>40</v>
      </c>
      <c r="J285" s="30" t="s">
        <v>123</v>
      </c>
      <c r="K285" s="87" t="s">
        <v>123</v>
      </c>
      <c r="L285" s="28" t="s">
        <v>769</v>
      </c>
      <c r="M285" s="92">
        <v>963.028</v>
      </c>
      <c r="N285" s="30" t="s">
        <v>774</v>
      </c>
      <c r="O285" s="60">
        <v>3.125</v>
      </c>
      <c r="P285" s="30">
        <v>44915</v>
      </c>
      <c r="Q285" s="60">
        <v>0.266</v>
      </c>
      <c r="R285" s="21">
        <v>5</v>
      </c>
      <c r="S285" s="21">
        <v>5</v>
      </c>
      <c r="T285" s="90">
        <v>60189.25</v>
      </c>
      <c r="U285" s="48"/>
      <c r="V285" s="48"/>
    </row>
    <row r="286" spans="1:22" ht="30" customHeight="1">
      <c r="A286" s="20">
        <v>282</v>
      </c>
      <c r="B286" s="21" t="s">
        <v>676</v>
      </c>
      <c r="C286" s="21" t="s">
        <v>43</v>
      </c>
      <c r="D286" s="21" t="s">
        <v>766</v>
      </c>
      <c r="E286" s="21" t="s">
        <v>767</v>
      </c>
      <c r="F286" s="21" t="s">
        <v>775</v>
      </c>
      <c r="G286" s="21" t="s">
        <v>583</v>
      </c>
      <c r="H286" s="21" t="s">
        <v>102</v>
      </c>
      <c r="I286" s="21" t="s">
        <v>40</v>
      </c>
      <c r="J286" s="30" t="s">
        <v>127</v>
      </c>
      <c r="K286" s="87" t="s">
        <v>127</v>
      </c>
      <c r="L286" s="28" t="s">
        <v>769</v>
      </c>
      <c r="M286" s="92">
        <v>181.272</v>
      </c>
      <c r="N286" s="30" t="s">
        <v>150</v>
      </c>
      <c r="O286" s="60">
        <v>3.125</v>
      </c>
      <c r="P286" s="30">
        <v>44924</v>
      </c>
      <c r="Q286" s="60">
        <v>6.596</v>
      </c>
      <c r="R286" s="21">
        <v>5</v>
      </c>
      <c r="S286" s="21">
        <v>5</v>
      </c>
      <c r="T286" s="90">
        <v>11329.499999999998</v>
      </c>
      <c r="U286" s="48"/>
      <c r="V286" s="48"/>
    </row>
    <row r="287" spans="1:22" ht="30" customHeight="1">
      <c r="A287" s="20">
        <v>283</v>
      </c>
      <c r="B287" s="21" t="s">
        <v>676</v>
      </c>
      <c r="C287" s="21" t="s">
        <v>31</v>
      </c>
      <c r="D287" s="21" t="s">
        <v>776</v>
      </c>
      <c r="E287" s="21" t="s">
        <v>777</v>
      </c>
      <c r="F287" s="21" t="s">
        <v>778</v>
      </c>
      <c r="G287" s="21" t="s">
        <v>583</v>
      </c>
      <c r="H287" s="21" t="s">
        <v>195</v>
      </c>
      <c r="I287" s="21" t="s">
        <v>40</v>
      </c>
      <c r="J287" s="30">
        <v>44901</v>
      </c>
      <c r="K287" s="87" t="s">
        <v>137</v>
      </c>
      <c r="L287" s="28" t="s">
        <v>779</v>
      </c>
      <c r="M287" s="92">
        <v>229.416</v>
      </c>
      <c r="N287" s="30" t="s">
        <v>780</v>
      </c>
      <c r="O287" s="60">
        <v>312</v>
      </c>
      <c r="P287" s="30">
        <v>44842</v>
      </c>
      <c r="Q287" s="60">
        <v>69.88096</v>
      </c>
      <c r="R287" s="21">
        <v>5</v>
      </c>
      <c r="S287" s="21">
        <v>5</v>
      </c>
      <c r="T287" s="90">
        <v>14338.5</v>
      </c>
      <c r="U287" s="48"/>
      <c r="V287" s="48"/>
    </row>
    <row r="288" spans="1:22" ht="30" customHeight="1">
      <c r="A288" s="20">
        <v>284</v>
      </c>
      <c r="B288" s="21" t="s">
        <v>676</v>
      </c>
      <c r="C288" s="21" t="s">
        <v>43</v>
      </c>
      <c r="D288" s="21" t="s">
        <v>781</v>
      </c>
      <c r="E288" s="21" t="s">
        <v>782</v>
      </c>
      <c r="F288" s="21" t="s">
        <v>783</v>
      </c>
      <c r="G288" s="21" t="s">
        <v>587</v>
      </c>
      <c r="H288" s="21" t="s">
        <v>102</v>
      </c>
      <c r="I288" s="21" t="s">
        <v>40</v>
      </c>
      <c r="J288" s="30">
        <v>44859</v>
      </c>
      <c r="K288" s="87" t="s">
        <v>758</v>
      </c>
      <c r="L288" s="28" t="s">
        <v>784</v>
      </c>
      <c r="M288" s="92">
        <v>30</v>
      </c>
      <c r="N288" s="30" t="s">
        <v>785</v>
      </c>
      <c r="O288" s="60">
        <v>142.2</v>
      </c>
      <c r="P288" s="30">
        <v>44882</v>
      </c>
      <c r="Q288" s="60">
        <v>5.932</v>
      </c>
      <c r="R288" s="21">
        <v>5</v>
      </c>
      <c r="S288" s="21">
        <v>5</v>
      </c>
      <c r="T288" s="90">
        <v>1875</v>
      </c>
      <c r="U288" s="48"/>
      <c r="V288" s="48"/>
    </row>
    <row r="289" spans="1:22" ht="30" customHeight="1">
      <c r="A289" s="20">
        <v>285</v>
      </c>
      <c r="B289" s="21" t="s">
        <v>676</v>
      </c>
      <c r="C289" s="21" t="s">
        <v>43</v>
      </c>
      <c r="D289" s="21" t="s">
        <v>781</v>
      </c>
      <c r="E289" s="21" t="s">
        <v>782</v>
      </c>
      <c r="F289" s="21" t="s">
        <v>786</v>
      </c>
      <c r="G289" s="21" t="s">
        <v>587</v>
      </c>
      <c r="H289" s="21" t="s">
        <v>102</v>
      </c>
      <c r="I289" s="21" t="s">
        <v>40</v>
      </c>
      <c r="J289" s="30">
        <v>44883</v>
      </c>
      <c r="K289" s="87" t="s">
        <v>787</v>
      </c>
      <c r="L289" s="28" t="s">
        <v>784</v>
      </c>
      <c r="M289" s="92">
        <v>15.504</v>
      </c>
      <c r="N289" s="30" t="s">
        <v>785</v>
      </c>
      <c r="O289" s="60">
        <v>142.2</v>
      </c>
      <c r="P289" s="30">
        <v>44882</v>
      </c>
      <c r="Q289" s="60">
        <v>5.932</v>
      </c>
      <c r="R289" s="21">
        <v>5</v>
      </c>
      <c r="S289" s="21">
        <v>5</v>
      </c>
      <c r="T289" s="90">
        <v>969</v>
      </c>
      <c r="U289" s="48"/>
      <c r="V289" s="48"/>
    </row>
    <row r="290" spans="1:22" ht="30" customHeight="1">
      <c r="A290" s="20">
        <v>286</v>
      </c>
      <c r="B290" s="21" t="s">
        <v>676</v>
      </c>
      <c r="C290" s="21" t="s">
        <v>43</v>
      </c>
      <c r="D290" s="21" t="s">
        <v>781</v>
      </c>
      <c r="E290" s="21" t="s">
        <v>782</v>
      </c>
      <c r="F290" s="21" t="s">
        <v>788</v>
      </c>
      <c r="G290" s="25" t="s">
        <v>789</v>
      </c>
      <c r="H290" s="21" t="s">
        <v>102</v>
      </c>
      <c r="I290" s="21" t="s">
        <v>40</v>
      </c>
      <c r="J290" s="30">
        <v>44910</v>
      </c>
      <c r="K290" s="87" t="s">
        <v>137</v>
      </c>
      <c r="L290" s="28" t="s">
        <v>784</v>
      </c>
      <c r="M290" s="92">
        <v>335.066</v>
      </c>
      <c r="N290" s="30" t="s">
        <v>595</v>
      </c>
      <c r="O290" s="60">
        <v>1047.08</v>
      </c>
      <c r="P290" s="30">
        <v>44910</v>
      </c>
      <c r="Q290" s="60">
        <v>19.1992</v>
      </c>
      <c r="R290" s="21">
        <v>5</v>
      </c>
      <c r="S290" s="21">
        <v>5</v>
      </c>
      <c r="T290" s="90">
        <v>20941.625</v>
      </c>
      <c r="U290" s="48"/>
      <c r="V290" s="48"/>
    </row>
    <row r="291" spans="1:22" ht="30" customHeight="1">
      <c r="A291" s="20">
        <v>287</v>
      </c>
      <c r="B291" s="21" t="s">
        <v>676</v>
      </c>
      <c r="C291" s="21" t="s">
        <v>43</v>
      </c>
      <c r="D291" s="21" t="s">
        <v>781</v>
      </c>
      <c r="E291" s="21" t="s">
        <v>782</v>
      </c>
      <c r="F291" s="21" t="s">
        <v>788</v>
      </c>
      <c r="G291" s="25" t="s">
        <v>790</v>
      </c>
      <c r="H291" s="21" t="s">
        <v>102</v>
      </c>
      <c r="I291" s="21" t="s">
        <v>40</v>
      </c>
      <c r="J291" s="30">
        <v>44910</v>
      </c>
      <c r="K291" s="87" t="s">
        <v>127</v>
      </c>
      <c r="L291" s="28" t="s">
        <v>784</v>
      </c>
      <c r="M291" s="94">
        <v>417.232</v>
      </c>
      <c r="N291" s="30" t="s">
        <v>785</v>
      </c>
      <c r="O291" s="60">
        <v>1047.08</v>
      </c>
      <c r="P291" s="30">
        <v>44924</v>
      </c>
      <c r="Q291" s="60">
        <v>19.58</v>
      </c>
      <c r="R291" s="21">
        <v>5</v>
      </c>
      <c r="S291" s="21">
        <v>5</v>
      </c>
      <c r="T291" s="90">
        <v>26077.000000000004</v>
      </c>
      <c r="U291" s="48"/>
      <c r="V291" s="48"/>
    </row>
    <row r="292" spans="1:22" ht="30" customHeight="1">
      <c r="A292" s="20">
        <v>288</v>
      </c>
      <c r="B292" s="21" t="s">
        <v>25</v>
      </c>
      <c r="C292" s="21" t="s">
        <v>26</v>
      </c>
      <c r="D292" s="21" t="s">
        <v>518</v>
      </c>
      <c r="E292" s="21" t="s">
        <v>519</v>
      </c>
      <c r="F292" s="21" t="s">
        <v>609</v>
      </c>
      <c r="G292" s="21" t="s">
        <v>520</v>
      </c>
      <c r="H292" s="21" t="s">
        <v>102</v>
      </c>
      <c r="I292" s="21" t="s">
        <v>791</v>
      </c>
      <c r="J292" s="30">
        <v>44910</v>
      </c>
      <c r="K292" s="87" t="s">
        <v>792</v>
      </c>
      <c r="L292" s="28" t="s">
        <v>522</v>
      </c>
      <c r="M292" s="92">
        <v>238.7</v>
      </c>
      <c r="N292" s="30" t="s">
        <v>523</v>
      </c>
      <c r="O292" s="60">
        <v>3911.2</v>
      </c>
      <c r="P292" s="30">
        <v>44938</v>
      </c>
      <c r="Q292" s="60" t="s">
        <v>793</v>
      </c>
      <c r="R292" s="21">
        <v>5</v>
      </c>
      <c r="S292" s="21">
        <v>5</v>
      </c>
      <c r="T292" s="90">
        <v>14918.75</v>
      </c>
      <c r="U292" s="48"/>
      <c r="V292" s="48"/>
    </row>
    <row r="293" spans="1:22" ht="30" customHeight="1">
      <c r="A293" s="20">
        <v>289</v>
      </c>
      <c r="B293" s="21" t="s">
        <v>25</v>
      </c>
      <c r="C293" s="21" t="s">
        <v>26</v>
      </c>
      <c r="D293" s="21" t="s">
        <v>794</v>
      </c>
      <c r="E293" s="21" t="s">
        <v>795</v>
      </c>
      <c r="F293" s="21" t="s">
        <v>582</v>
      </c>
      <c r="G293" s="21" t="s">
        <v>527</v>
      </c>
      <c r="H293" s="21" t="s">
        <v>102</v>
      </c>
      <c r="I293" s="21" t="s">
        <v>40</v>
      </c>
      <c r="J293" s="30">
        <v>44909</v>
      </c>
      <c r="K293" s="87" t="s">
        <v>796</v>
      </c>
      <c r="L293" s="28" t="s">
        <v>333</v>
      </c>
      <c r="M293" s="92">
        <v>51</v>
      </c>
      <c r="N293" s="30" t="s">
        <v>797</v>
      </c>
      <c r="O293" s="60">
        <v>65.3965</v>
      </c>
      <c r="P293" s="30">
        <v>44917</v>
      </c>
      <c r="Q293" s="60">
        <v>14.3965</v>
      </c>
      <c r="R293" s="21">
        <v>5</v>
      </c>
      <c r="S293" s="21">
        <v>5</v>
      </c>
      <c r="T293" s="90">
        <v>3187.5000000000005</v>
      </c>
      <c r="U293" s="48"/>
      <c r="V293" s="48"/>
    </row>
    <row r="294" spans="1:22" ht="30" customHeight="1">
      <c r="A294" s="20">
        <v>290</v>
      </c>
      <c r="B294" s="21" t="s">
        <v>25</v>
      </c>
      <c r="C294" s="21" t="s">
        <v>26</v>
      </c>
      <c r="D294" s="21" t="s">
        <v>38</v>
      </c>
      <c r="E294" s="21" t="s">
        <v>798</v>
      </c>
      <c r="F294" s="21" t="s">
        <v>799</v>
      </c>
      <c r="G294" s="21" t="s">
        <v>800</v>
      </c>
      <c r="H294" s="21" t="s">
        <v>801</v>
      </c>
      <c r="I294" s="21" t="s">
        <v>40</v>
      </c>
      <c r="J294" s="30">
        <v>44848</v>
      </c>
      <c r="K294" s="87" t="s">
        <v>802</v>
      </c>
      <c r="L294" s="28" t="s">
        <v>143</v>
      </c>
      <c r="M294" s="92">
        <v>310.3036</v>
      </c>
      <c r="N294" s="30" t="s">
        <v>803</v>
      </c>
      <c r="O294" s="60">
        <v>443.2916</v>
      </c>
      <c r="P294" s="30">
        <v>44931</v>
      </c>
      <c r="Q294" s="60">
        <v>132.988</v>
      </c>
      <c r="R294" s="21">
        <v>5</v>
      </c>
      <c r="S294" s="21">
        <v>5</v>
      </c>
      <c r="T294" s="90">
        <v>19393.975000000002</v>
      </c>
      <c r="U294" s="48"/>
      <c r="V294" s="48"/>
    </row>
    <row r="295" spans="1:22" ht="30" customHeight="1">
      <c r="A295" s="20">
        <v>291</v>
      </c>
      <c r="B295" s="21" t="s">
        <v>25</v>
      </c>
      <c r="C295" s="21" t="s">
        <v>43</v>
      </c>
      <c r="D295" s="21" t="s">
        <v>175</v>
      </c>
      <c r="E295" s="21" t="s">
        <v>176</v>
      </c>
      <c r="F295" s="21" t="s">
        <v>804</v>
      </c>
      <c r="G295" s="21" t="s">
        <v>527</v>
      </c>
      <c r="H295" s="21" t="s">
        <v>102</v>
      </c>
      <c r="I295" s="21" t="s">
        <v>40</v>
      </c>
      <c r="J295" s="30">
        <v>44902</v>
      </c>
      <c r="K295" s="87">
        <v>44942</v>
      </c>
      <c r="L295" s="28" t="s">
        <v>177</v>
      </c>
      <c r="M295" s="94">
        <v>54.6486</v>
      </c>
      <c r="N295" s="30" t="s">
        <v>805</v>
      </c>
      <c r="O295" s="60">
        <v>182.162</v>
      </c>
      <c r="P295" s="30">
        <v>44924</v>
      </c>
      <c r="Q295" s="60">
        <v>36.4324</v>
      </c>
      <c r="R295" s="21">
        <v>5</v>
      </c>
      <c r="S295" s="21">
        <v>5</v>
      </c>
      <c r="T295" s="90">
        <v>3415.5375000000004</v>
      </c>
      <c r="U295" s="48"/>
      <c r="V295" s="48"/>
    </row>
    <row r="296" spans="1:22" ht="30" customHeight="1">
      <c r="A296" s="20">
        <v>292</v>
      </c>
      <c r="B296" s="21" t="s">
        <v>806</v>
      </c>
      <c r="C296" s="21" t="s">
        <v>43</v>
      </c>
      <c r="D296" s="21" t="s">
        <v>807</v>
      </c>
      <c r="E296" s="21" t="s">
        <v>808</v>
      </c>
      <c r="F296" s="21" t="s">
        <v>526</v>
      </c>
      <c r="G296" s="21" t="s">
        <v>537</v>
      </c>
      <c r="H296" s="21" t="s">
        <v>102</v>
      </c>
      <c r="I296" s="21" t="s">
        <v>40</v>
      </c>
      <c r="J296" s="30">
        <v>44923</v>
      </c>
      <c r="K296" s="87" t="s">
        <v>127</v>
      </c>
      <c r="L296" s="28" t="s">
        <v>280</v>
      </c>
      <c r="M296" s="94">
        <v>459.12</v>
      </c>
      <c r="N296" s="30" t="s">
        <v>809</v>
      </c>
      <c r="O296" s="60">
        <v>573.9</v>
      </c>
      <c r="P296" s="30" t="s">
        <v>810</v>
      </c>
      <c r="Q296" s="60">
        <v>114.78</v>
      </c>
      <c r="R296" s="21">
        <v>5</v>
      </c>
      <c r="S296" s="21">
        <v>5</v>
      </c>
      <c r="T296" s="90">
        <v>28695.000000000004</v>
      </c>
      <c r="U296" s="48"/>
      <c r="V296" s="48"/>
    </row>
    <row r="297" spans="1:22" ht="30" customHeight="1">
      <c r="A297" s="20">
        <v>293</v>
      </c>
      <c r="B297" s="21" t="s">
        <v>806</v>
      </c>
      <c r="C297" s="21" t="s">
        <v>43</v>
      </c>
      <c r="D297" s="21" t="s">
        <v>811</v>
      </c>
      <c r="E297" s="21" t="s">
        <v>812</v>
      </c>
      <c r="F297" s="21" t="s">
        <v>813</v>
      </c>
      <c r="G297" s="21" t="s">
        <v>527</v>
      </c>
      <c r="H297" s="21" t="s">
        <v>102</v>
      </c>
      <c r="I297" s="21" t="s">
        <v>40</v>
      </c>
      <c r="J297" s="30">
        <v>44915</v>
      </c>
      <c r="K297" s="87" t="s">
        <v>127</v>
      </c>
      <c r="L297" s="28" t="s">
        <v>333</v>
      </c>
      <c r="M297" s="92">
        <v>1870.52776</v>
      </c>
      <c r="N297" s="30" t="s">
        <v>814</v>
      </c>
      <c r="O297" s="60">
        <v>6280.4456</v>
      </c>
      <c r="P297" s="30" t="s">
        <v>815</v>
      </c>
      <c r="Q297" s="60">
        <v>814.4796</v>
      </c>
      <c r="R297" s="21">
        <v>5</v>
      </c>
      <c r="S297" s="21">
        <v>5</v>
      </c>
      <c r="T297" s="90">
        <v>116907.985</v>
      </c>
      <c r="U297" s="48"/>
      <c r="V297" s="48"/>
    </row>
    <row r="298" spans="1:22" ht="30" customHeight="1">
      <c r="A298" s="20">
        <v>294</v>
      </c>
      <c r="B298" s="21" t="s">
        <v>806</v>
      </c>
      <c r="C298" s="21" t="s">
        <v>26</v>
      </c>
      <c r="D298" s="21" t="s">
        <v>816</v>
      </c>
      <c r="E298" s="21" t="s">
        <v>817</v>
      </c>
      <c r="F298" s="21" t="s">
        <v>698</v>
      </c>
      <c r="G298" s="21" t="s">
        <v>527</v>
      </c>
      <c r="H298" s="21" t="s">
        <v>102</v>
      </c>
      <c r="I298" s="21" t="s">
        <v>355</v>
      </c>
      <c r="J298" s="30">
        <v>44848</v>
      </c>
      <c r="K298" s="87" t="s">
        <v>153</v>
      </c>
      <c r="L298" s="28" t="s">
        <v>162</v>
      </c>
      <c r="M298" s="92">
        <v>8055.902433</v>
      </c>
      <c r="N298" s="30" t="s">
        <v>595</v>
      </c>
      <c r="O298" s="60">
        <v>13643.54</v>
      </c>
      <c r="P298" s="30">
        <v>44924</v>
      </c>
      <c r="Q298" s="60">
        <v>8055.902433</v>
      </c>
      <c r="R298" s="21">
        <v>5</v>
      </c>
      <c r="S298" s="21">
        <v>5</v>
      </c>
      <c r="T298" s="90">
        <v>503493.90206250007</v>
      </c>
      <c r="U298" s="48"/>
      <c r="V298" s="48"/>
    </row>
    <row r="299" spans="1:22" ht="30" customHeight="1">
      <c r="A299" s="20">
        <v>295</v>
      </c>
      <c r="B299" s="21" t="s">
        <v>806</v>
      </c>
      <c r="C299" s="21" t="s">
        <v>26</v>
      </c>
      <c r="D299" s="21" t="s">
        <v>66</v>
      </c>
      <c r="E299" s="21" t="s">
        <v>67</v>
      </c>
      <c r="F299" s="21" t="s">
        <v>818</v>
      </c>
      <c r="G299" s="21" t="s">
        <v>819</v>
      </c>
      <c r="H299" s="21" t="s">
        <v>820</v>
      </c>
      <c r="I299" s="21" t="s">
        <v>355</v>
      </c>
      <c r="J299" s="30">
        <v>44866</v>
      </c>
      <c r="K299" s="87" t="s">
        <v>123</v>
      </c>
      <c r="L299" s="28" t="s">
        <v>356</v>
      </c>
      <c r="M299" s="92">
        <v>1496.96233</v>
      </c>
      <c r="N299" s="30" t="s">
        <v>758</v>
      </c>
      <c r="O299" s="60">
        <v>1496.96233</v>
      </c>
      <c r="P299" s="30">
        <v>44922</v>
      </c>
      <c r="Q299" s="60">
        <v>1496.96233</v>
      </c>
      <c r="R299" s="21">
        <v>5</v>
      </c>
      <c r="S299" s="21">
        <v>5</v>
      </c>
      <c r="T299" s="90">
        <v>93560.145625</v>
      </c>
      <c r="U299" s="48"/>
      <c r="V299" s="48"/>
    </row>
    <row r="300" spans="1:22" ht="30" customHeight="1">
      <c r="A300" s="20">
        <v>296</v>
      </c>
      <c r="B300" s="21" t="s">
        <v>806</v>
      </c>
      <c r="C300" s="21" t="s">
        <v>26</v>
      </c>
      <c r="D300" s="21" t="s">
        <v>66</v>
      </c>
      <c r="E300" s="21" t="s">
        <v>67</v>
      </c>
      <c r="F300" s="21" t="s">
        <v>818</v>
      </c>
      <c r="G300" s="21" t="s">
        <v>821</v>
      </c>
      <c r="H300" s="21" t="s">
        <v>820</v>
      </c>
      <c r="I300" s="21" t="s">
        <v>355</v>
      </c>
      <c r="J300" s="30">
        <v>44866</v>
      </c>
      <c r="K300" s="87" t="s">
        <v>803</v>
      </c>
      <c r="L300" s="28" t="s">
        <v>356</v>
      </c>
      <c r="M300" s="92">
        <v>48.03196</v>
      </c>
      <c r="N300" s="30" t="s">
        <v>822</v>
      </c>
      <c r="O300" s="60">
        <v>48.03196</v>
      </c>
      <c r="P300" s="30">
        <v>44909</v>
      </c>
      <c r="Q300" s="60">
        <v>48.03196</v>
      </c>
      <c r="R300" s="21">
        <v>5</v>
      </c>
      <c r="S300" s="21">
        <v>5</v>
      </c>
      <c r="T300" s="90">
        <v>3001.9975</v>
      </c>
      <c r="U300" s="48"/>
      <c r="V300" s="48"/>
    </row>
    <row r="301" spans="1:22" ht="30" customHeight="1">
      <c r="A301" s="20">
        <v>297</v>
      </c>
      <c r="B301" s="21" t="s">
        <v>806</v>
      </c>
      <c r="C301" s="21" t="s">
        <v>43</v>
      </c>
      <c r="D301" s="21" t="s">
        <v>823</v>
      </c>
      <c r="E301" s="21" t="s">
        <v>824</v>
      </c>
      <c r="F301" s="21" t="s">
        <v>825</v>
      </c>
      <c r="G301" s="21" t="s">
        <v>561</v>
      </c>
      <c r="H301" s="21" t="s">
        <v>102</v>
      </c>
      <c r="I301" s="21" t="s">
        <v>40</v>
      </c>
      <c r="J301" s="30" t="s">
        <v>826</v>
      </c>
      <c r="K301" s="87" t="s">
        <v>127</v>
      </c>
      <c r="L301" s="28" t="s">
        <v>174</v>
      </c>
      <c r="M301" s="93">
        <v>7683.105</v>
      </c>
      <c r="N301" s="30" t="s">
        <v>109</v>
      </c>
      <c r="O301" s="60">
        <v>15585</v>
      </c>
      <c r="P301" s="30" t="s">
        <v>127</v>
      </c>
      <c r="Q301" s="60">
        <v>7683.105</v>
      </c>
      <c r="R301" s="21">
        <v>5</v>
      </c>
      <c r="S301" s="21">
        <v>5</v>
      </c>
      <c r="T301" s="90">
        <v>480194.06250000006</v>
      </c>
      <c r="U301" s="48"/>
      <c r="V301" s="48"/>
    </row>
    <row r="302" spans="1:22" ht="30" customHeight="1">
      <c r="A302" s="20">
        <v>298</v>
      </c>
      <c r="B302" s="21" t="s">
        <v>806</v>
      </c>
      <c r="C302" s="21" t="s">
        <v>827</v>
      </c>
      <c r="D302" s="21" t="s">
        <v>828</v>
      </c>
      <c r="E302" s="21" t="s">
        <v>829</v>
      </c>
      <c r="F302" s="21" t="s">
        <v>830</v>
      </c>
      <c r="G302" s="21" t="s">
        <v>537</v>
      </c>
      <c r="H302" s="21" t="s">
        <v>195</v>
      </c>
      <c r="I302" s="21" t="s">
        <v>40</v>
      </c>
      <c r="J302" s="30">
        <v>44918</v>
      </c>
      <c r="K302" s="87" t="s">
        <v>150</v>
      </c>
      <c r="L302" s="28" t="s">
        <v>182</v>
      </c>
      <c r="M302" s="93">
        <v>6.184766</v>
      </c>
      <c r="N302" s="30" t="s">
        <v>137</v>
      </c>
      <c r="O302" s="60">
        <v>8.83538</v>
      </c>
      <c r="P302" s="30">
        <v>44918</v>
      </c>
      <c r="Q302" s="60">
        <v>2.650614</v>
      </c>
      <c r="R302" s="21">
        <v>5</v>
      </c>
      <c r="S302" s="21">
        <v>5</v>
      </c>
      <c r="T302" s="90">
        <v>386.54787500000003</v>
      </c>
      <c r="U302" s="48"/>
      <c r="V302" s="48"/>
    </row>
    <row r="303" spans="1:22" ht="30" customHeight="1">
      <c r="A303" s="20">
        <v>299</v>
      </c>
      <c r="B303" s="21" t="s">
        <v>806</v>
      </c>
      <c r="C303" s="21" t="s">
        <v>827</v>
      </c>
      <c r="D303" s="21" t="s">
        <v>828</v>
      </c>
      <c r="E303" s="21" t="s">
        <v>829</v>
      </c>
      <c r="F303" s="21" t="s">
        <v>830</v>
      </c>
      <c r="G303" s="21" t="s">
        <v>537</v>
      </c>
      <c r="H303" s="21" t="s">
        <v>195</v>
      </c>
      <c r="I303" s="21" t="s">
        <v>40</v>
      </c>
      <c r="J303" s="30">
        <v>44918</v>
      </c>
      <c r="K303" s="87" t="s">
        <v>153</v>
      </c>
      <c r="L303" s="28" t="s">
        <v>182</v>
      </c>
      <c r="M303" s="92">
        <v>42.595</v>
      </c>
      <c r="N303" s="30" t="s">
        <v>831</v>
      </c>
      <c r="O303" s="60">
        <v>60.85</v>
      </c>
      <c r="P303" s="30" t="s">
        <v>832</v>
      </c>
      <c r="Q303" s="60">
        <v>18.255</v>
      </c>
      <c r="R303" s="21">
        <v>5</v>
      </c>
      <c r="S303" s="21">
        <v>5</v>
      </c>
      <c r="T303" s="90">
        <v>2662.1875</v>
      </c>
      <c r="U303" s="48"/>
      <c r="V303" s="48"/>
    </row>
    <row r="304" spans="1:22" ht="30" customHeight="1">
      <c r="A304" s="91">
        <v>300</v>
      </c>
      <c r="B304" s="21" t="s">
        <v>833</v>
      </c>
      <c r="C304" s="21" t="s">
        <v>43</v>
      </c>
      <c r="D304" s="21" t="s">
        <v>456</v>
      </c>
      <c r="E304" s="21" t="s">
        <v>457</v>
      </c>
      <c r="F304" s="21" t="s">
        <v>668</v>
      </c>
      <c r="G304" s="21" t="s">
        <v>834</v>
      </c>
      <c r="H304" s="21" t="s">
        <v>667</v>
      </c>
      <c r="I304" s="21" t="s">
        <v>40</v>
      </c>
      <c r="J304" s="30">
        <v>44894</v>
      </c>
      <c r="K304" s="87" t="s">
        <v>835</v>
      </c>
      <c r="L304" s="28" t="s">
        <v>458</v>
      </c>
      <c r="M304" s="92">
        <v>474</v>
      </c>
      <c r="N304" s="30" t="s">
        <v>612</v>
      </c>
      <c r="O304" s="60">
        <v>1235</v>
      </c>
      <c r="P304" s="30">
        <v>44935</v>
      </c>
      <c r="Q304" s="60">
        <v>474</v>
      </c>
      <c r="R304" s="21">
        <v>5</v>
      </c>
      <c r="S304" s="21">
        <v>5</v>
      </c>
      <c r="T304" s="90">
        <v>29625.000000000004</v>
      </c>
      <c r="U304" s="55" t="s">
        <v>836</v>
      </c>
      <c r="V304" s="55" t="s">
        <v>836</v>
      </c>
    </row>
  </sheetData>
  <sheetProtection/>
  <autoFilter ref="A4:IF304"/>
  <mergeCells count="24">
    <mergeCell ref="A2:T2"/>
    <mergeCell ref="B3:M3"/>
    <mergeCell ref="N3:Q3"/>
    <mergeCell ref="A3:A4"/>
    <mergeCell ref="N42:N43"/>
    <mergeCell ref="N44:N48"/>
    <mergeCell ref="N49:N51"/>
    <mergeCell ref="N52:N53"/>
    <mergeCell ref="O42:O43"/>
    <mergeCell ref="O44:O48"/>
    <mergeCell ref="O49:O51"/>
    <mergeCell ref="O52:O53"/>
    <mergeCell ref="P42:P43"/>
    <mergeCell ref="P44:P48"/>
    <mergeCell ref="P49:P51"/>
    <mergeCell ref="P52:P53"/>
    <mergeCell ref="Q42:Q43"/>
    <mergeCell ref="Q44:Q48"/>
    <mergeCell ref="Q49:Q51"/>
    <mergeCell ref="Q52:Q53"/>
    <mergeCell ref="R3:R4"/>
    <mergeCell ref="S3:S4"/>
    <mergeCell ref="T3:T4"/>
    <mergeCell ref="V3:V4"/>
  </mergeCells>
  <dataValidations count="1">
    <dataValidation type="list" allowBlank="1" showInputMessage="1" showErrorMessage="1" sqref="C4">
      <formula1>"教育,卫生健康,体育,实训基地,充电桩,城市地下综合管廊,新型基础设施,产业数字化转型,重点领域节能降碳改造,废旧家电回收处理体系"</formula1>
    </dataValidation>
  </dataValidations>
  <printOptions horizontalCentered="1"/>
  <pageMargins left="0.35433070866141736" right="0.35433070866141736" top="0.5905511811023623" bottom="0.9842519685039371" header="0.5118110236220472" footer="0.5118110236220472"/>
  <pageSetup fitToHeight="0" fitToWidth="1" horizontalDpi="600" verticalDpi="600" orientation="landscape" paperSize="9" scale="39"/>
  <headerFooter>
    <oddFooter>&amp;C第 &amp;P 页，共 &amp;N 页</oddFooter>
  </headerFooter>
  <ignoredErrors>
    <ignoredError sqref="O70:O72"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ht706</cp:lastModifiedBy>
  <cp:lastPrinted>2020-04-10T11:29:04Z</cp:lastPrinted>
  <dcterms:created xsi:type="dcterms:W3CDTF">2019-11-29T10:13:00Z</dcterms:created>
  <dcterms:modified xsi:type="dcterms:W3CDTF">2023-07-14T21:40:52Z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2052-11.8.2.11653</vt:lpwstr>
  </property>
  <property fmtid="{D5CDD505-2E9C-101B-9397-08002B2CF9AE}" pid="3" name="I">
    <vt:lpwstr>0E5F8B5F02F7CCD46450B164484FCB8C</vt:lpwstr>
  </property>
  <property fmtid="{D5CDD505-2E9C-101B-9397-08002B2CF9AE}" pid="4" name="KSOReadingLayo">
    <vt:bool>true</vt:bool>
  </property>
  <property fmtid="{D5CDD505-2E9C-101B-9397-08002B2CF9AE}" pid="5" name="퀀_generated_2.-2147483648">
    <vt:i4>2052</vt:i4>
  </property>
</Properties>
</file>