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附表3-7" sheetId="1" r:id="rId1"/>
  </sheets>
  <definedNames>
    <definedName name="_xlnm.Print_Titles" localSheetId="0">'附表3-7'!$1:$5</definedName>
  </definedNames>
  <calcPr fullCalcOnLoad="1"/>
</workbook>
</file>

<file path=xl/sharedStrings.xml><?xml version="1.0" encoding="utf-8"?>
<sst xmlns="http://schemas.openxmlformats.org/spreadsheetml/2006/main" count="544" uniqueCount="302">
  <si>
    <t>2023年市属中职教育国家助学金补助安排表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</si>
  <si>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</si>
  <si>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</si>
  <si>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</si>
  <si>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</si>
  <si>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</si>
  <si>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</si>
  <si>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</si>
  <si>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2022年需省级以上资金</t>
  </si>
  <si>
    <t>2023年预算需省级以上资金</t>
  </si>
  <si>
    <t>粤财科教[2021]220号预算安排2022年资金</t>
  </si>
  <si>
    <t>核定全年安排的省级以上资金</t>
  </si>
  <si>
    <t>粤财科教[2022]223号文已安排省级以上资金</t>
  </si>
  <si>
    <t>此次安排省级以上资金</t>
  </si>
  <si>
    <t>备注</t>
  </si>
  <si>
    <t>2022年春季学期资助人数</t>
  </si>
  <si>
    <t>2022年秋季学期资助人数</t>
  </si>
  <si>
    <t>2023年预算资助人数</t>
  </si>
  <si>
    <t>省级以上财政分担比例（%）</t>
  </si>
  <si>
    <t>合计</t>
  </si>
  <si>
    <t>其中：中央资金</t>
  </si>
  <si>
    <t>其中：省级资金</t>
  </si>
  <si>
    <t>小计</t>
  </si>
  <si>
    <t>其中：中央资金（用省级资金置换）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</si>
  <si>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</si>
  <si>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</si>
  <si>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</si>
  <si>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</si>
  <si>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</si>
  <si>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</si>
  <si>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</si>
  <si>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</si>
  <si>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</si>
  <si>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J=(F+G)*1000*I</t>
  </si>
  <si>
    <t>K=H*2000*I</t>
  </si>
  <si>
    <t>L</t>
  </si>
  <si>
    <t>N=J+K-L</t>
  </si>
  <si>
    <t>O</t>
  </si>
  <si>
    <t>P=N-O</t>
  </si>
  <si>
    <t>n1</t>
  </si>
  <si>
    <t>o1</t>
  </si>
  <si>
    <t>p1</t>
  </si>
  <si>
    <t>n2=N-n1</t>
  </si>
  <si>
    <t>o2=O-o1</t>
  </si>
  <si>
    <t>p2=P-p1</t>
  </si>
  <si>
    <t>Q</t>
  </si>
  <si>
    <t>440199000</t>
  </si>
  <si>
    <t>广州市</t>
  </si>
  <si>
    <t>440100000</t>
  </si>
  <si>
    <t>广州市本级</t>
  </si>
  <si>
    <t>440104000</t>
  </si>
  <si>
    <t>越秀区</t>
  </si>
  <si>
    <t>440105000</t>
  </si>
  <si>
    <t>海珠区</t>
  </si>
  <si>
    <t>440103000</t>
  </si>
  <si>
    <t>荔湾区</t>
  </si>
  <si>
    <t>440106000</t>
  </si>
  <si>
    <t>天河区</t>
  </si>
  <si>
    <t>440111000</t>
  </si>
  <si>
    <t>白云区</t>
  </si>
  <si>
    <t>440112000</t>
  </si>
  <si>
    <t>黄埔区</t>
  </si>
  <si>
    <t>440113000</t>
  </si>
  <si>
    <t>番禺区</t>
  </si>
  <si>
    <t>440114000</t>
  </si>
  <si>
    <t>花都区</t>
  </si>
  <si>
    <t>440118000</t>
  </si>
  <si>
    <t>增城区</t>
  </si>
  <si>
    <t>440117000</t>
  </si>
  <si>
    <t>从化区</t>
  </si>
  <si>
    <t>440115000</t>
  </si>
  <si>
    <t>南沙区</t>
  </si>
  <si>
    <t>440499000</t>
  </si>
  <si>
    <t>珠海市</t>
  </si>
  <si>
    <t>440400000</t>
  </si>
  <si>
    <t>珠海市本级</t>
  </si>
  <si>
    <t>440403000</t>
  </si>
  <si>
    <t>斗门区</t>
  </si>
  <si>
    <t>440599000</t>
  </si>
  <si>
    <t>汕头市</t>
  </si>
  <si>
    <t>440500000</t>
  </si>
  <si>
    <t>汕头市本级</t>
  </si>
  <si>
    <t>440512000</t>
  </si>
  <si>
    <t>濠江区</t>
  </si>
  <si>
    <t>440513000</t>
  </si>
  <si>
    <t>潮阳区</t>
  </si>
  <si>
    <t>440514000</t>
  </si>
  <si>
    <t>潮南区</t>
  </si>
  <si>
    <t>440515000</t>
  </si>
  <si>
    <t>澄海区</t>
  </si>
  <si>
    <t>440699000</t>
  </si>
  <si>
    <t>佛山市</t>
  </si>
  <si>
    <t>440600000</t>
  </si>
  <si>
    <t>佛山市本级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</si>
  <si>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</si>
  <si>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</si>
  <si>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</si>
  <si>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</si>
  <si>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</si>
  <si>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</si>
  <si>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</si>
  <si>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</si>
  <si>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</si>
  <si>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</si>
  <si>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</si>
  <si>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</si>
  <si>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</si>
  <si>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</si>
  <si>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440281000</t>
  </si>
  <si>
    <t>乐昌市</t>
  </si>
  <si>
    <t>440221000</t>
  </si>
  <si>
    <t>曲江区</t>
  </si>
  <si>
    <t>440233000</t>
  </si>
  <si>
    <t>新丰县</t>
  </si>
  <si>
    <t>440222000</t>
  </si>
  <si>
    <t>始兴县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</si>
  <si>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</si>
  <si>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</si>
  <si>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</si>
  <si>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</si>
  <si>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</si>
  <si>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</si>
  <si>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</si>
  <si>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</si>
  <si>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</si>
  <si>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</si>
  <si>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</si>
  <si>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</si>
  <si>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441625000</t>
  </si>
  <si>
    <t>东源县</t>
  </si>
  <si>
    <t>441624000</t>
  </si>
  <si>
    <t>和平县</t>
  </si>
  <si>
    <t>441623000</t>
  </si>
  <si>
    <t>连平县</t>
  </si>
  <si>
    <t>441622000</t>
  </si>
  <si>
    <t>龙川县</t>
  </si>
  <si>
    <t>441621000</t>
  </si>
  <si>
    <t>紫金县</t>
  </si>
  <si>
    <t>441499000</t>
  </si>
  <si>
    <t>梅州市</t>
  </si>
  <si>
    <t>441400000</t>
  </si>
  <si>
    <t>梅州市本级</t>
  </si>
  <si>
    <t>441402000</t>
  </si>
  <si>
    <t>梅江区</t>
  </si>
  <si>
    <t>441403000</t>
  </si>
  <si>
    <t>梅县区</t>
  </si>
  <si>
    <t>441422000</t>
  </si>
  <si>
    <t>大埔县</t>
  </si>
  <si>
    <t>441481000</t>
  </si>
  <si>
    <t>兴宁市</t>
  </si>
  <si>
    <t>441424000</t>
  </si>
  <si>
    <t>五华县</t>
  </si>
  <si>
    <t>441423000</t>
  </si>
  <si>
    <t>丰顺县</t>
  </si>
  <si>
    <t>441399000</t>
  </si>
  <si>
    <t>惠州市</t>
  </si>
  <si>
    <t>441300000</t>
  </si>
  <si>
    <t>惠州市本级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</si>
  <si>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</si>
  <si>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</si>
  <si>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</si>
  <si>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</si>
  <si>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</si>
  <si>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</si>
  <si>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</si>
  <si>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</si>
  <si>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441322000</t>
  </si>
  <si>
    <t>博罗县</t>
  </si>
  <si>
    <t>441599000</t>
  </si>
  <si>
    <t>汕尾市</t>
  </si>
  <si>
    <t>441500000</t>
  </si>
  <si>
    <t>汕尾市本级</t>
  </si>
  <si>
    <t>441502000</t>
  </si>
  <si>
    <t>城区</t>
  </si>
  <si>
    <t>441521000</t>
  </si>
  <si>
    <t>海丰县</t>
  </si>
  <si>
    <t>441581000</t>
  </si>
  <si>
    <t>陆丰市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</si>
  <si>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</si>
  <si>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</si>
  <si>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</si>
  <si>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</si>
  <si>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</si>
  <si>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</si>
  <si>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</si>
  <si>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</si>
  <si>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</si>
  <si>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</si>
  <si>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440703000</t>
  </si>
  <si>
    <t>蓬江区</t>
  </si>
  <si>
    <t>用负指标清算收回以前年度资金2100元。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</si>
  <si>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</si>
  <si>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</si>
  <si>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</si>
  <si>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</si>
  <si>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</si>
  <si>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</si>
  <si>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</si>
  <si>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</si>
  <si>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</si>
  <si>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</si>
  <si>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</si>
  <si>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</si>
  <si>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</si>
  <si>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</si>
  <si>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441704000</t>
  </si>
  <si>
    <t>阳东区</t>
  </si>
  <si>
    <t>441721000</t>
  </si>
  <si>
    <t>阳西县</t>
  </si>
  <si>
    <t>441781000</t>
  </si>
  <si>
    <t>阳春市</t>
  </si>
  <si>
    <t>440899000</t>
  </si>
  <si>
    <t>湛江市</t>
  </si>
  <si>
    <t>440800000</t>
  </si>
  <si>
    <t>湛江市本级</t>
  </si>
  <si>
    <t>440883000</t>
  </si>
  <si>
    <t>吴川市</t>
  </si>
  <si>
    <t>440823000</t>
  </si>
  <si>
    <t>遂溪县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</si>
  <si>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</si>
  <si>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</si>
  <si>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</si>
  <si>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</si>
  <si>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</si>
  <si>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</si>
  <si>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</si>
  <si>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</si>
  <si>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</si>
  <si>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</si>
  <si>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</si>
  <si>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</si>
  <si>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</si>
  <si>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</si>
  <si>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</si>
  <si>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</si>
  <si>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</si>
  <si>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</si>
  <si>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</si>
  <si>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</si>
  <si>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441202000</t>
  </si>
  <si>
    <t>端州区</t>
  </si>
  <si>
    <t>441284000</t>
  </si>
  <si>
    <t>四会市</t>
  </si>
  <si>
    <t>肇庆高新技术产业开发区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</si>
  <si>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</si>
  <si>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</si>
  <si>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</si>
  <si>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</si>
  <si>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</si>
  <si>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</si>
  <si>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</si>
  <si>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</si>
  <si>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</si>
  <si>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</si>
  <si>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</si>
  <si>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</si>
  <si>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</si>
  <si>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</si>
  <si>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</si>
  <si>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</si>
  <si>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</si>
  <si>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</si>
  <si>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</si>
  <si>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</si>
  <si>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</si>
  <si>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</si>
  <si>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</si>
  <si>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</si>
  <si>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</si>
  <si>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</si>
  <si>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</si>
  <si>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</si>
  <si>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</si>
  <si>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</si>
  <si>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445103000</t>
  </si>
  <si>
    <t>潮安区</t>
  </si>
  <si>
    <t>445102000</t>
  </si>
  <si>
    <t>湘桥区</t>
  </si>
  <si>
    <t>445122000</t>
  </si>
  <si>
    <t>饶平县</t>
  </si>
  <si>
    <t>445299000</t>
  </si>
  <si>
    <t>揭阳市</t>
  </si>
  <si>
    <t>445200000</t>
  </si>
  <si>
    <t>揭阳市本级</t>
  </si>
  <si>
    <t>445202000</t>
  </si>
  <si>
    <t>榕城区</t>
  </si>
  <si>
    <t>445203000</t>
  </si>
  <si>
    <t>揭东区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</si>
  <si>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</si>
  <si>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</si>
  <si>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</si>
  <si>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</si>
  <si>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</si>
  <si>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</si>
  <si>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</si>
  <si>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</si>
  <si>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445322000</t>
  </si>
  <si>
    <t>郁南县</t>
  </si>
  <si>
    <t>445321000</t>
  </si>
  <si>
    <t>新兴县</t>
  </si>
  <si>
    <t>445381000</t>
  </si>
  <si>
    <t>罗定市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</si>
</sst>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.0_ "/>
    <numFmt numFmtId="179" formatCode="#,##0.0_ ;[Red]\-#,##0.0\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幼圆"/>
      <family val="3"/>
    </font>
    <font>
      <b/>
      <sz val="10"/>
      <color indexed="8"/>
      <name val="宋体"/>
      <family val="0"/>
    </font>
    <font>
      <sz val="14"/>
      <color indexed="8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4"/>
      <color theme="1"/>
      <name val="方正小标宋简体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58" fillId="20" borderId="9" xfId="0" applyNumberFormat="1" applyFont="1" applyFill="1" applyBorder="1" applyAlignment="1">
      <alignment horizontal="center" vertical="center" wrapText="1"/>
    </xf>
    <xf numFmtId="177" fontId="52" fillId="20" borderId="9" xfId="63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 wrapText="1"/>
    </xf>
    <xf numFmtId="177" fontId="58" fillId="33" borderId="9" xfId="0" applyNumberFormat="1" applyFont="1" applyFill="1" applyBorder="1" applyAlignment="1">
      <alignment horizontal="center" vertical="center" wrapText="1"/>
    </xf>
    <xf numFmtId="177" fontId="59" fillId="33" borderId="9" xfId="63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left" vertical="center" wrapText="1"/>
    </xf>
    <xf numFmtId="177" fontId="60" fillId="0" borderId="9" xfId="0" applyNumberFormat="1" applyFont="1" applyFill="1" applyBorder="1" applyAlignment="1">
      <alignment horizontal="left" vertical="center" wrapText="1"/>
    </xf>
    <xf numFmtId="177" fontId="53" fillId="0" borderId="9" xfId="0" applyNumberFormat="1" applyFont="1" applyFill="1" applyBorder="1" applyAlignment="1">
      <alignment horizontal="right" vertical="center"/>
    </xf>
    <xf numFmtId="177" fontId="53" fillId="0" borderId="9" xfId="64" applyNumberFormat="1" applyFont="1" applyFill="1" applyBorder="1" applyAlignment="1">
      <alignment horizontal="right" vertical="center"/>
      <protection/>
    </xf>
    <xf numFmtId="177" fontId="53" fillId="0" borderId="9" xfId="0" applyNumberFormat="1" applyFont="1" applyFill="1" applyBorder="1" applyAlignment="1">
      <alignment horizontal="left" vertical="center" wrapText="1"/>
    </xf>
    <xf numFmtId="177" fontId="59" fillId="33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9" fontId="56" fillId="0" borderId="0" xfId="0" applyNumberFormat="1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78" fontId="61" fillId="0" borderId="0" xfId="0" applyNumberFormat="1" applyFont="1" applyFill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178" fontId="57" fillId="0" borderId="10" xfId="0" applyNumberFormat="1" applyFont="1" applyFill="1" applyBorder="1" applyAlignment="1">
      <alignment horizontal="center" vertical="center" wrapText="1"/>
    </xf>
    <xf numFmtId="178" fontId="57" fillId="0" borderId="11" xfId="0" applyNumberFormat="1" applyFont="1" applyFill="1" applyBorder="1" applyAlignment="1">
      <alignment horizontal="center" vertical="center" wrapText="1"/>
    </xf>
    <xf numFmtId="178" fontId="57" fillId="0" borderId="13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9" fontId="52" fillId="0" borderId="9" xfId="25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9" fontId="60" fillId="0" borderId="15" xfId="0" applyNumberFormat="1" applyFont="1" applyFill="1" applyBorder="1" applyAlignment="1">
      <alignment horizontal="center" vertical="center" wrapText="1"/>
    </xf>
    <xf numFmtId="177" fontId="60" fillId="0" borderId="15" xfId="0" applyNumberFormat="1" applyFont="1" applyFill="1" applyBorder="1" applyAlignment="1">
      <alignment horizontal="right" vertical="center" wrapText="1"/>
    </xf>
    <xf numFmtId="177" fontId="63" fillId="0" borderId="9" xfId="22" applyNumberFormat="1" applyFont="1" applyFill="1" applyBorder="1" applyAlignment="1">
      <alignment horizontal="right" vertical="center"/>
    </xf>
    <xf numFmtId="177" fontId="60" fillId="0" borderId="9" xfId="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vertical="center"/>
    </xf>
    <xf numFmtId="178" fontId="57" fillId="13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/>
    </xf>
    <xf numFmtId="0" fontId="52" fillId="13" borderId="12" xfId="0" applyFont="1" applyFill="1" applyBorder="1" applyAlignment="1">
      <alignment horizontal="center" vertical="center" wrapText="1"/>
    </xf>
    <xf numFmtId="178" fontId="8" fillId="1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4" fillId="20" borderId="9" xfId="0" applyFont="1" applyFill="1" applyBorder="1" applyAlignment="1">
      <alignment vertical="center" wrapText="1"/>
    </xf>
    <xf numFmtId="0" fontId="53" fillId="33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60" fillId="13" borderId="9" xfId="0" applyFont="1" applyFill="1" applyBorder="1" applyAlignment="1">
      <alignment horizontal="left" vertical="center" wrapText="1"/>
    </xf>
    <xf numFmtId="177" fontId="60" fillId="13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件2：广东省中等职业教育2016年国家助学金安排表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tabSelected="1" zoomScaleSheetLayoutView="100" workbookViewId="0" topLeftCell="A1">
      <selection activeCell="L3" sqref="L3:L4"/>
    </sheetView>
  </sheetViews>
  <sheetFormatPr defaultColWidth="8.8515625" defaultRowHeight="15"/>
  <cols>
    <col min="1" max="1" width="10.28125" style="0" customWidth="1"/>
    <col min="2" max="2" width="9.57421875" style="0" customWidth="1"/>
    <col min="3" max="3" width="10.140625" style="0" customWidth="1"/>
    <col min="4" max="5" width="25.7109375" style="0" hidden="1" customWidth="1"/>
    <col min="6" max="6" width="9.7109375" style="0" customWidth="1"/>
    <col min="7" max="7" width="9.421875" style="0" customWidth="1"/>
    <col min="8" max="8" width="8.57421875" style="0" customWidth="1"/>
    <col min="9" max="9" width="7.421875" style="0" customWidth="1"/>
    <col min="10" max="21" width="12.57421875" style="0" customWidth="1"/>
    <col min="22" max="22" width="10.00390625" style="0" customWidth="1"/>
  </cols>
  <sheetData>
    <row r="1" spans="1:22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5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1" ht="22.5">
      <c r="A2" s="5"/>
      <c r="B2" s="6"/>
      <c r="C2" s="6"/>
      <c r="D2" s="6"/>
      <c r="E2" s="6"/>
      <c r="F2" s="7"/>
      <c r="G2" s="7"/>
      <c r="H2" s="7"/>
      <c r="I2" s="26"/>
      <c r="J2" s="7"/>
      <c r="K2" s="27"/>
      <c r="L2" s="7"/>
      <c r="M2" s="7"/>
      <c r="N2" s="7"/>
      <c r="O2" s="7"/>
      <c r="P2" s="28"/>
      <c r="Q2" s="28"/>
      <c r="R2" s="28"/>
      <c r="S2" s="44" t="s">
        <v>1</v>
      </c>
      <c r="T2" s="28"/>
      <c r="U2" s="28"/>
    </row>
    <row r="3" spans="1:22" s="2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10"/>
      <c r="J3" s="29" t="s">
        <v>8</v>
      </c>
      <c r="K3" s="29" t="s">
        <v>9</v>
      </c>
      <c r="L3" s="29" t="s">
        <v>10</v>
      </c>
      <c r="M3" s="30" t="s">
        <v>11</v>
      </c>
      <c r="N3" s="31"/>
      <c r="O3" s="32"/>
      <c r="P3" s="33" t="s">
        <v>12</v>
      </c>
      <c r="Q3" s="33"/>
      <c r="R3" s="33"/>
      <c r="S3" s="45" t="s">
        <v>13</v>
      </c>
      <c r="T3" s="45"/>
      <c r="U3" s="45"/>
      <c r="V3" s="46" t="s">
        <v>14</v>
      </c>
    </row>
    <row r="4" spans="1:22" s="2" customFormat="1" ht="78.75" customHeight="1">
      <c r="A4" s="8"/>
      <c r="B4" s="8"/>
      <c r="C4" s="8"/>
      <c r="D4" s="8"/>
      <c r="E4" s="8"/>
      <c r="F4" s="11" t="s">
        <v>15</v>
      </c>
      <c r="G4" s="11" t="s">
        <v>16</v>
      </c>
      <c r="H4" s="11" t="s">
        <v>17</v>
      </c>
      <c r="I4" s="34" t="s">
        <v>18</v>
      </c>
      <c r="J4" s="35"/>
      <c r="K4" s="35"/>
      <c r="L4" s="35"/>
      <c r="M4" s="29" t="s">
        <v>19</v>
      </c>
      <c r="N4" s="29" t="s">
        <v>20</v>
      </c>
      <c r="O4" s="29" t="s">
        <v>21</v>
      </c>
      <c r="P4" s="29" t="s">
        <v>22</v>
      </c>
      <c r="Q4" s="29" t="s">
        <v>20</v>
      </c>
      <c r="R4" s="29" t="s">
        <v>21</v>
      </c>
      <c r="S4" s="47" t="s">
        <v>22</v>
      </c>
      <c r="T4" s="47" t="s">
        <v>23</v>
      </c>
      <c r="U4" s="47" t="s">
        <v>21</v>
      </c>
      <c r="V4" s="46"/>
    </row>
    <row r="5" spans="1:22" ht="37.5" customHeight="1">
      <c r="A5" s="12" t="s">
        <v>24</v>
      </c>
      <c r="B5" s="12" t="s">
        <v>25</v>
      </c>
      <c r="C5" s="12" t="s">
        <v>26</v>
      </c>
      <c r="D5" s="12" t="s">
        <v>27</v>
      </c>
      <c r="E5" s="12" t="s">
        <v>28</v>
      </c>
      <c r="F5" s="13" t="s">
        <v>29</v>
      </c>
      <c r="G5" s="13" t="s">
        <v>30</v>
      </c>
      <c r="H5" s="13" t="s">
        <v>31</v>
      </c>
      <c r="I5" s="36" t="s">
        <v>32</v>
      </c>
      <c r="J5" s="37" t="s">
        <v>33</v>
      </c>
      <c r="K5" s="37" t="s">
        <v>34</v>
      </c>
      <c r="L5" s="37" t="s">
        <v>35</v>
      </c>
      <c r="M5" s="38" t="s">
        <v>36</v>
      </c>
      <c r="N5" s="38" t="s">
        <v>37</v>
      </c>
      <c r="O5" s="38" t="s">
        <v>38</v>
      </c>
      <c r="P5" s="39" t="s">
        <v>39</v>
      </c>
      <c r="Q5" s="39" t="s">
        <v>40</v>
      </c>
      <c r="R5" s="39" t="s">
        <v>41</v>
      </c>
      <c r="S5" s="48" t="s">
        <v>42</v>
      </c>
      <c r="T5" s="48" t="s">
        <v>43</v>
      </c>
      <c r="U5" s="48" t="s">
        <v>44</v>
      </c>
      <c r="V5" s="49" t="s">
        <v>45</v>
      </c>
    </row>
    <row r="6" spans="1:22" ht="36" customHeight="1">
      <c r="A6" s="14" t="s">
        <v>19</v>
      </c>
      <c r="B6" s="14"/>
      <c r="C6" s="14"/>
      <c r="D6" s="15"/>
      <c r="E6" s="15"/>
      <c r="F6" s="15">
        <f aca="true" t="shared" si="0" ref="F6:H6">F7+F20+F23+F29+F35+F37+F43+F45+F47+F49+F51+F55+F57+F59+F61+F65+F67+F69+F71+F73+F79+F81+F84+F86+F88+F90+F92+F94+F102+F106+F108+F112+F114+F116+F118+F121+F123+F125+F130+F132+F134+F136+F138+F144+F146+F148+F150+F154+F156+F160+F162+F164+F167+F169</f>
        <v>59551</v>
      </c>
      <c r="G6" s="15">
        <f t="shared" si="0"/>
        <v>56579</v>
      </c>
      <c r="H6" s="15">
        <f t="shared" si="0"/>
        <v>58533</v>
      </c>
      <c r="I6" s="15"/>
      <c r="J6" s="15">
        <f aca="true" t="shared" si="1" ref="J6:U6">J7+J20+J23+J29+J35+J37+J43+J45+J47+J49+J51+J55+J57+J59+J61+J65+J67+J69+J71+J73+J79+J81+J84+J86+J88+J90+J92+J94+J102+J106+J108+J112+J114+J116+J118+J121+J123+J125+J130+J132+J134+J136+J138+J144+J146+J148+J150+J154+J156+J160+J162+J164+J167+J169</f>
        <v>85954800</v>
      </c>
      <c r="K6" s="15">
        <f t="shared" si="1"/>
        <v>87965800</v>
      </c>
      <c r="L6" s="15">
        <f t="shared" si="1"/>
        <v>88024400</v>
      </c>
      <c r="M6" s="15">
        <f t="shared" si="1"/>
        <v>85896200</v>
      </c>
      <c r="N6" s="15">
        <f t="shared" si="1"/>
        <v>48828000</v>
      </c>
      <c r="O6" s="15">
        <f t="shared" si="1"/>
        <v>37068200</v>
      </c>
      <c r="P6" s="15">
        <f t="shared" si="1"/>
        <v>87965800</v>
      </c>
      <c r="Q6" s="15">
        <f t="shared" si="1"/>
        <v>53136000</v>
      </c>
      <c r="R6" s="15">
        <f t="shared" si="1"/>
        <v>34829800</v>
      </c>
      <c r="S6" s="15">
        <f t="shared" si="1"/>
        <v>-2069600</v>
      </c>
      <c r="T6" s="15">
        <f t="shared" si="1"/>
        <v>-4308000</v>
      </c>
      <c r="U6" s="15">
        <f t="shared" si="1"/>
        <v>2238400</v>
      </c>
      <c r="V6" s="50"/>
    </row>
    <row r="7" spans="1:22" s="3" customFormat="1" ht="19.5" customHeight="1">
      <c r="A7" s="16" t="s">
        <v>46</v>
      </c>
      <c r="B7" s="17" t="s">
        <v>47</v>
      </c>
      <c r="C7" s="17" t="s">
        <v>47</v>
      </c>
      <c r="D7" s="18"/>
      <c r="E7" s="18"/>
      <c r="F7" s="18">
        <f aca="true" t="shared" si="2" ref="F7:H7">SUM(F8:F19)</f>
        <v>5456</v>
      </c>
      <c r="G7" s="18">
        <f t="shared" si="2"/>
        <v>4630</v>
      </c>
      <c r="H7" s="18">
        <f t="shared" si="2"/>
        <v>4895</v>
      </c>
      <c r="I7" s="18"/>
      <c r="J7" s="18">
        <f aca="true" t="shared" si="3" ref="J7:U7">SUM(J8:J19)</f>
        <v>3025800</v>
      </c>
      <c r="K7" s="18">
        <f t="shared" si="3"/>
        <v>2937000</v>
      </c>
      <c r="L7" s="18">
        <f t="shared" si="3"/>
        <v>3263400</v>
      </c>
      <c r="M7" s="18">
        <f t="shared" si="3"/>
        <v>2699400</v>
      </c>
      <c r="N7" s="18">
        <f t="shared" si="3"/>
        <v>1624800</v>
      </c>
      <c r="O7" s="18">
        <f t="shared" si="3"/>
        <v>1074600</v>
      </c>
      <c r="P7" s="18">
        <f t="shared" si="3"/>
        <v>2937000</v>
      </c>
      <c r="Q7" s="18">
        <f t="shared" si="3"/>
        <v>1800600</v>
      </c>
      <c r="R7" s="18">
        <f t="shared" si="3"/>
        <v>1136400</v>
      </c>
      <c r="S7" s="18">
        <f t="shared" si="3"/>
        <v>-237600</v>
      </c>
      <c r="T7" s="18">
        <f t="shared" si="3"/>
        <v>-175800</v>
      </c>
      <c r="U7" s="18">
        <f t="shared" si="3"/>
        <v>-61800</v>
      </c>
      <c r="V7" s="51"/>
    </row>
    <row r="8" spans="1:22" s="3" customFormat="1" ht="19.5" customHeight="1">
      <c r="A8" s="19" t="s">
        <v>48</v>
      </c>
      <c r="B8" s="20" t="s">
        <v>49</v>
      </c>
      <c r="C8" s="20" t="s">
        <v>49</v>
      </c>
      <c r="D8" s="21"/>
      <c r="E8" s="21"/>
      <c r="F8" s="21">
        <v>3563</v>
      </c>
      <c r="G8" s="22">
        <v>2945</v>
      </c>
      <c r="H8" s="22">
        <v>3001</v>
      </c>
      <c r="I8" s="40">
        <v>0.3</v>
      </c>
      <c r="J8" s="41">
        <f aca="true" t="shared" si="4" ref="J8:J19">ROUND((F8+G8)*1000*I8,0)</f>
        <v>1952400</v>
      </c>
      <c r="K8" s="21">
        <f aca="true" t="shared" si="5" ref="K8:K19">ROUND(H8*2000*I8,0)</f>
        <v>1800600</v>
      </c>
      <c r="L8" s="41">
        <v>2128200</v>
      </c>
      <c r="M8" s="21">
        <f aca="true" t="shared" si="6" ref="M8:M19">ROUND(J8+K8-L8,0)</f>
        <v>1624800</v>
      </c>
      <c r="N8" s="42">
        <v>1624800</v>
      </c>
      <c r="O8" s="21">
        <f aca="true" t="shared" si="7" ref="O8:O19">M8-N8</f>
        <v>0</v>
      </c>
      <c r="P8" s="42">
        <v>1800600</v>
      </c>
      <c r="Q8" s="42">
        <v>1800600</v>
      </c>
      <c r="R8" s="42">
        <v>0</v>
      </c>
      <c r="S8" s="42">
        <f aca="true" t="shared" si="8" ref="S8:U8">M8-P8</f>
        <v>-175800</v>
      </c>
      <c r="T8" s="42">
        <f t="shared" si="8"/>
        <v>-175800</v>
      </c>
      <c r="U8" s="42">
        <f t="shared" si="8"/>
        <v>0</v>
      </c>
      <c r="V8" s="52"/>
    </row>
    <row r="9" spans="1:22" s="3" customFormat="1" ht="19.5" customHeight="1">
      <c r="A9" s="19" t="s">
        <v>50</v>
      </c>
      <c r="B9" s="20" t="s">
        <v>51</v>
      </c>
      <c r="C9" s="20" t="s">
        <v>51</v>
      </c>
      <c r="D9" s="21"/>
      <c r="E9" s="21"/>
      <c r="F9" s="21">
        <v>89</v>
      </c>
      <c r="G9" s="22">
        <v>86</v>
      </c>
      <c r="H9" s="22">
        <v>87</v>
      </c>
      <c r="I9" s="40">
        <v>0.3</v>
      </c>
      <c r="J9" s="41">
        <f t="shared" si="4"/>
        <v>52500</v>
      </c>
      <c r="K9" s="21">
        <f t="shared" si="5"/>
        <v>52200</v>
      </c>
      <c r="L9" s="41">
        <v>55800</v>
      </c>
      <c r="M9" s="21">
        <f t="shared" si="6"/>
        <v>48900</v>
      </c>
      <c r="N9" s="42">
        <v>0</v>
      </c>
      <c r="O9" s="21">
        <f t="shared" si="7"/>
        <v>48900</v>
      </c>
      <c r="P9" s="42">
        <v>52200</v>
      </c>
      <c r="Q9" s="42">
        <v>0</v>
      </c>
      <c r="R9" s="42">
        <v>52200</v>
      </c>
      <c r="S9" s="42">
        <f aca="true" t="shared" si="9" ref="S9:U9">M9-P9</f>
        <v>-3300</v>
      </c>
      <c r="T9" s="42">
        <f t="shared" si="9"/>
        <v>0</v>
      </c>
      <c r="U9" s="42">
        <f t="shared" si="9"/>
        <v>-3300</v>
      </c>
      <c r="V9" s="52"/>
    </row>
    <row r="10" spans="1:22" s="3" customFormat="1" ht="19.5" customHeight="1">
      <c r="A10" s="19" t="s">
        <v>52</v>
      </c>
      <c r="B10" s="20" t="s">
        <v>53</v>
      </c>
      <c r="C10" s="20" t="s">
        <v>53</v>
      </c>
      <c r="D10" s="21"/>
      <c r="E10" s="21"/>
      <c r="F10" s="21">
        <v>141</v>
      </c>
      <c r="G10" s="22">
        <v>50</v>
      </c>
      <c r="H10" s="22">
        <v>50</v>
      </c>
      <c r="I10" s="40">
        <v>0.3</v>
      </c>
      <c r="J10" s="41">
        <f t="shared" si="4"/>
        <v>57300</v>
      </c>
      <c r="K10" s="21">
        <f t="shared" si="5"/>
        <v>30000</v>
      </c>
      <c r="L10" s="41">
        <v>81000</v>
      </c>
      <c r="M10" s="21">
        <f t="shared" si="6"/>
        <v>6300</v>
      </c>
      <c r="N10" s="42">
        <v>0</v>
      </c>
      <c r="O10" s="21">
        <f t="shared" si="7"/>
        <v>6300</v>
      </c>
      <c r="P10" s="42">
        <v>30000</v>
      </c>
      <c r="Q10" s="42">
        <v>0</v>
      </c>
      <c r="R10" s="42">
        <v>30000</v>
      </c>
      <c r="S10" s="42">
        <f aca="true" t="shared" si="10" ref="S10:U10">M10-P10</f>
        <v>-23700</v>
      </c>
      <c r="T10" s="42">
        <f t="shared" si="10"/>
        <v>0</v>
      </c>
      <c r="U10" s="42">
        <f t="shared" si="10"/>
        <v>-23700</v>
      </c>
      <c r="V10" s="52"/>
    </row>
    <row r="11" spans="1:22" s="3" customFormat="1" ht="19.5" customHeight="1">
      <c r="A11" s="19" t="s">
        <v>54</v>
      </c>
      <c r="B11" s="20" t="s">
        <v>55</v>
      </c>
      <c r="C11" s="20" t="s">
        <v>55</v>
      </c>
      <c r="D11" s="21"/>
      <c r="E11" s="21"/>
      <c r="F11" s="21">
        <v>103</v>
      </c>
      <c r="G11" s="22">
        <v>98</v>
      </c>
      <c r="H11" s="22">
        <v>97</v>
      </c>
      <c r="I11" s="40">
        <v>0.3</v>
      </c>
      <c r="J11" s="41">
        <f t="shared" si="4"/>
        <v>60300</v>
      </c>
      <c r="K11" s="21">
        <f t="shared" si="5"/>
        <v>58200</v>
      </c>
      <c r="L11" s="41">
        <v>65400</v>
      </c>
      <c r="M11" s="21">
        <f t="shared" si="6"/>
        <v>53100</v>
      </c>
      <c r="N11" s="42">
        <v>0</v>
      </c>
      <c r="O11" s="21">
        <f t="shared" si="7"/>
        <v>53100</v>
      </c>
      <c r="P11" s="42">
        <v>58200</v>
      </c>
      <c r="Q11" s="42">
        <v>0</v>
      </c>
      <c r="R11" s="42">
        <v>58200</v>
      </c>
      <c r="S11" s="42">
        <f aca="true" t="shared" si="11" ref="S11:U11">M11-P11</f>
        <v>-5100</v>
      </c>
      <c r="T11" s="42">
        <f t="shared" si="11"/>
        <v>0</v>
      </c>
      <c r="U11" s="42">
        <f t="shared" si="11"/>
        <v>-5100</v>
      </c>
      <c r="V11" s="52"/>
    </row>
    <row r="12" spans="1:22" s="3" customFormat="1" ht="19.5" customHeight="1">
      <c r="A12" s="19" t="s">
        <v>56</v>
      </c>
      <c r="B12" s="20" t="s">
        <v>57</v>
      </c>
      <c r="C12" s="20" t="s">
        <v>57</v>
      </c>
      <c r="D12" s="21"/>
      <c r="E12" s="21"/>
      <c r="F12" s="21">
        <v>105</v>
      </c>
      <c r="G12" s="22">
        <v>75</v>
      </c>
      <c r="H12" s="22">
        <v>77</v>
      </c>
      <c r="I12" s="40">
        <v>0.3</v>
      </c>
      <c r="J12" s="41">
        <f t="shared" si="4"/>
        <v>54000</v>
      </c>
      <c r="K12" s="21">
        <f t="shared" si="5"/>
        <v>46200</v>
      </c>
      <c r="L12" s="41">
        <v>61800</v>
      </c>
      <c r="M12" s="21">
        <f t="shared" si="6"/>
        <v>38400</v>
      </c>
      <c r="N12" s="42">
        <v>0</v>
      </c>
      <c r="O12" s="21">
        <f t="shared" si="7"/>
        <v>38400</v>
      </c>
      <c r="P12" s="42">
        <v>46200</v>
      </c>
      <c r="Q12" s="42">
        <v>0</v>
      </c>
      <c r="R12" s="42">
        <v>46200</v>
      </c>
      <c r="S12" s="42">
        <f aca="true" t="shared" si="12" ref="S12:U12">M12-P12</f>
        <v>-7800</v>
      </c>
      <c r="T12" s="42">
        <f t="shared" si="12"/>
        <v>0</v>
      </c>
      <c r="U12" s="42">
        <f t="shared" si="12"/>
        <v>-7800</v>
      </c>
      <c r="V12" s="52"/>
    </row>
    <row r="13" spans="1:22" s="3" customFormat="1" ht="19.5" customHeight="1">
      <c r="A13" s="19" t="s">
        <v>58</v>
      </c>
      <c r="B13" s="20" t="s">
        <v>59</v>
      </c>
      <c r="C13" s="20" t="s">
        <v>59</v>
      </c>
      <c r="D13" s="21"/>
      <c r="E13" s="21"/>
      <c r="F13" s="21">
        <v>118</v>
      </c>
      <c r="G13" s="22">
        <v>111</v>
      </c>
      <c r="H13" s="22">
        <v>141</v>
      </c>
      <c r="I13" s="40">
        <v>0.3</v>
      </c>
      <c r="J13" s="41">
        <f t="shared" si="4"/>
        <v>68700</v>
      </c>
      <c r="K13" s="21">
        <f t="shared" si="5"/>
        <v>84600</v>
      </c>
      <c r="L13" s="41">
        <v>74400</v>
      </c>
      <c r="M13" s="21">
        <f t="shared" si="6"/>
        <v>78900</v>
      </c>
      <c r="N13" s="42">
        <v>0</v>
      </c>
      <c r="O13" s="21">
        <f t="shared" si="7"/>
        <v>78900</v>
      </c>
      <c r="P13" s="42">
        <v>84600</v>
      </c>
      <c r="Q13" s="42">
        <v>0</v>
      </c>
      <c r="R13" s="42">
        <v>84600</v>
      </c>
      <c r="S13" s="42">
        <f aca="true" t="shared" si="13" ref="S13:U13">M13-P13</f>
        <v>-5700</v>
      </c>
      <c r="T13" s="42">
        <f t="shared" si="13"/>
        <v>0</v>
      </c>
      <c r="U13" s="42">
        <f t="shared" si="13"/>
        <v>-5700</v>
      </c>
      <c r="V13" s="52"/>
    </row>
    <row r="14" spans="1:22" s="3" customFormat="1" ht="19.5" customHeight="1">
      <c r="A14" s="19" t="s">
        <v>60</v>
      </c>
      <c r="B14" s="20" t="s">
        <v>61</v>
      </c>
      <c r="C14" s="20" t="s">
        <v>61</v>
      </c>
      <c r="D14" s="21"/>
      <c r="E14" s="21"/>
      <c r="F14" s="21">
        <v>122</v>
      </c>
      <c r="G14" s="22">
        <v>164</v>
      </c>
      <c r="H14" s="22">
        <v>180</v>
      </c>
      <c r="I14" s="40">
        <v>0.3</v>
      </c>
      <c r="J14" s="41">
        <f t="shared" si="4"/>
        <v>85800</v>
      </c>
      <c r="K14" s="21">
        <f t="shared" si="5"/>
        <v>108000</v>
      </c>
      <c r="L14" s="41">
        <v>73800</v>
      </c>
      <c r="M14" s="21">
        <f t="shared" si="6"/>
        <v>120000</v>
      </c>
      <c r="N14" s="42">
        <v>0</v>
      </c>
      <c r="O14" s="21">
        <f t="shared" si="7"/>
        <v>120000</v>
      </c>
      <c r="P14" s="42">
        <v>108000</v>
      </c>
      <c r="Q14" s="42">
        <v>0</v>
      </c>
      <c r="R14" s="42">
        <v>108000</v>
      </c>
      <c r="S14" s="42">
        <f aca="true" t="shared" si="14" ref="S14:U14">M14-P14</f>
        <v>12000</v>
      </c>
      <c r="T14" s="42">
        <f t="shared" si="14"/>
        <v>0</v>
      </c>
      <c r="U14" s="42">
        <f t="shared" si="14"/>
        <v>12000</v>
      </c>
      <c r="V14" s="52"/>
    </row>
    <row r="15" spans="1:22" s="3" customFormat="1" ht="19.5" customHeight="1">
      <c r="A15" s="19" t="s">
        <v>62</v>
      </c>
      <c r="B15" s="20" t="s">
        <v>63</v>
      </c>
      <c r="C15" s="20" t="s">
        <v>63</v>
      </c>
      <c r="D15" s="21"/>
      <c r="E15" s="21"/>
      <c r="F15" s="21">
        <v>348</v>
      </c>
      <c r="G15" s="22">
        <v>331</v>
      </c>
      <c r="H15" s="22">
        <v>337</v>
      </c>
      <c r="I15" s="40">
        <v>0.3</v>
      </c>
      <c r="J15" s="41">
        <f t="shared" si="4"/>
        <v>203700</v>
      </c>
      <c r="K15" s="21">
        <f t="shared" si="5"/>
        <v>202200</v>
      </c>
      <c r="L15" s="41">
        <v>181200</v>
      </c>
      <c r="M15" s="21">
        <f t="shared" si="6"/>
        <v>224700</v>
      </c>
      <c r="N15" s="42">
        <v>0</v>
      </c>
      <c r="O15" s="21">
        <f t="shared" si="7"/>
        <v>224700</v>
      </c>
      <c r="P15" s="42">
        <v>202200</v>
      </c>
      <c r="Q15" s="42">
        <v>0</v>
      </c>
      <c r="R15" s="42">
        <v>202200</v>
      </c>
      <c r="S15" s="42">
        <f aca="true" t="shared" si="15" ref="S15:U15">M15-P15</f>
        <v>22500</v>
      </c>
      <c r="T15" s="42">
        <f t="shared" si="15"/>
        <v>0</v>
      </c>
      <c r="U15" s="42">
        <f t="shared" si="15"/>
        <v>22500</v>
      </c>
      <c r="V15" s="52"/>
    </row>
    <row r="16" spans="1:22" s="3" customFormat="1" ht="19.5" customHeight="1">
      <c r="A16" s="19" t="s">
        <v>64</v>
      </c>
      <c r="B16" s="20" t="s">
        <v>65</v>
      </c>
      <c r="C16" s="20" t="s">
        <v>65</v>
      </c>
      <c r="D16" s="21"/>
      <c r="E16" s="21"/>
      <c r="F16" s="21">
        <v>308</v>
      </c>
      <c r="G16" s="22">
        <v>231</v>
      </c>
      <c r="H16" s="22">
        <v>235</v>
      </c>
      <c r="I16" s="40">
        <v>0.3</v>
      </c>
      <c r="J16" s="41">
        <f t="shared" si="4"/>
        <v>161700</v>
      </c>
      <c r="K16" s="21">
        <f t="shared" si="5"/>
        <v>141000</v>
      </c>
      <c r="L16" s="41">
        <v>189600</v>
      </c>
      <c r="M16" s="21">
        <f t="shared" si="6"/>
        <v>113100</v>
      </c>
      <c r="N16" s="42">
        <v>0</v>
      </c>
      <c r="O16" s="21">
        <f t="shared" si="7"/>
        <v>113100</v>
      </c>
      <c r="P16" s="42">
        <v>141000</v>
      </c>
      <c r="Q16" s="42">
        <v>0</v>
      </c>
      <c r="R16" s="42">
        <v>141000</v>
      </c>
      <c r="S16" s="42">
        <f aca="true" t="shared" si="16" ref="S16:U16">M16-P16</f>
        <v>-27900</v>
      </c>
      <c r="T16" s="42">
        <f t="shared" si="16"/>
        <v>0</v>
      </c>
      <c r="U16" s="42">
        <f t="shared" si="16"/>
        <v>-27900</v>
      </c>
      <c r="V16" s="52"/>
    </row>
    <row r="17" spans="1:22" s="3" customFormat="1" ht="19.5" customHeight="1">
      <c r="A17" s="19" t="s">
        <v>66</v>
      </c>
      <c r="B17" s="20" t="s">
        <v>67</v>
      </c>
      <c r="C17" s="20" t="s">
        <v>67</v>
      </c>
      <c r="D17" s="21"/>
      <c r="E17" s="21"/>
      <c r="F17" s="21">
        <v>346</v>
      </c>
      <c r="G17" s="22">
        <v>329</v>
      </c>
      <c r="H17" s="22">
        <v>477</v>
      </c>
      <c r="I17" s="40">
        <v>0.3</v>
      </c>
      <c r="J17" s="41">
        <f t="shared" si="4"/>
        <v>202500</v>
      </c>
      <c r="K17" s="21">
        <f t="shared" si="5"/>
        <v>286200</v>
      </c>
      <c r="L17" s="41">
        <v>216600</v>
      </c>
      <c r="M17" s="21">
        <f t="shared" si="6"/>
        <v>272100</v>
      </c>
      <c r="N17" s="42">
        <v>0</v>
      </c>
      <c r="O17" s="21">
        <f t="shared" si="7"/>
        <v>272100</v>
      </c>
      <c r="P17" s="42">
        <v>286200</v>
      </c>
      <c r="Q17" s="42">
        <v>0</v>
      </c>
      <c r="R17" s="42">
        <v>286200</v>
      </c>
      <c r="S17" s="42">
        <f aca="true" t="shared" si="17" ref="S17:U17">M17-P17</f>
        <v>-14100</v>
      </c>
      <c r="T17" s="42">
        <f t="shared" si="17"/>
        <v>0</v>
      </c>
      <c r="U17" s="42">
        <f t="shared" si="17"/>
        <v>-14100</v>
      </c>
      <c r="V17" s="52"/>
    </row>
    <row r="18" spans="1:22" s="3" customFormat="1" ht="19.5" customHeight="1">
      <c r="A18" s="19" t="s">
        <v>68</v>
      </c>
      <c r="B18" s="20" t="s">
        <v>69</v>
      </c>
      <c r="C18" s="20" t="s">
        <v>69</v>
      </c>
      <c r="D18" s="21"/>
      <c r="E18" s="21"/>
      <c r="F18" s="21">
        <v>183</v>
      </c>
      <c r="G18" s="22">
        <v>179</v>
      </c>
      <c r="H18" s="22">
        <v>183</v>
      </c>
      <c r="I18" s="40">
        <v>0.3</v>
      </c>
      <c r="J18" s="41">
        <f t="shared" si="4"/>
        <v>108600</v>
      </c>
      <c r="K18" s="21">
        <f t="shared" si="5"/>
        <v>109800</v>
      </c>
      <c r="L18" s="41">
        <v>117600</v>
      </c>
      <c r="M18" s="21">
        <f t="shared" si="6"/>
        <v>100800</v>
      </c>
      <c r="N18" s="42">
        <v>0</v>
      </c>
      <c r="O18" s="21">
        <f t="shared" si="7"/>
        <v>100800</v>
      </c>
      <c r="P18" s="42">
        <v>109800</v>
      </c>
      <c r="Q18" s="42">
        <v>0</v>
      </c>
      <c r="R18" s="42">
        <v>109800</v>
      </c>
      <c r="S18" s="42">
        <f aca="true" t="shared" si="18" ref="S18:U18">M18-P18</f>
        <v>-9000</v>
      </c>
      <c r="T18" s="42">
        <f t="shared" si="18"/>
        <v>0</v>
      </c>
      <c r="U18" s="42">
        <f t="shared" si="18"/>
        <v>-9000</v>
      </c>
      <c r="V18" s="52"/>
    </row>
    <row r="19" spans="1:22" s="3" customFormat="1" ht="19.5" customHeight="1">
      <c r="A19" s="19" t="s">
        <v>70</v>
      </c>
      <c r="B19" s="20" t="s">
        <v>71</v>
      </c>
      <c r="C19" s="20" t="s">
        <v>71</v>
      </c>
      <c r="D19" s="21"/>
      <c r="E19" s="21"/>
      <c r="F19" s="21">
        <v>30</v>
      </c>
      <c r="G19" s="22">
        <v>31</v>
      </c>
      <c r="H19" s="22">
        <v>30</v>
      </c>
      <c r="I19" s="40">
        <v>0.3</v>
      </c>
      <c r="J19" s="41">
        <f t="shared" si="4"/>
        <v>18300</v>
      </c>
      <c r="K19" s="21">
        <f t="shared" si="5"/>
        <v>18000</v>
      </c>
      <c r="L19" s="41">
        <v>18000</v>
      </c>
      <c r="M19" s="21">
        <f t="shared" si="6"/>
        <v>18300</v>
      </c>
      <c r="N19" s="42">
        <v>0</v>
      </c>
      <c r="O19" s="21">
        <f t="shared" si="7"/>
        <v>18300</v>
      </c>
      <c r="P19" s="42">
        <v>18000</v>
      </c>
      <c r="Q19" s="42">
        <v>0</v>
      </c>
      <c r="R19" s="42">
        <v>18000</v>
      </c>
      <c r="S19" s="42">
        <f aca="true" t="shared" si="19" ref="S19:U19">M19-P19</f>
        <v>300</v>
      </c>
      <c r="T19" s="42">
        <f t="shared" si="19"/>
        <v>0</v>
      </c>
      <c r="U19" s="42">
        <f t="shared" si="19"/>
        <v>300</v>
      </c>
      <c r="V19" s="52"/>
    </row>
    <row r="20" spans="1:22" s="3" customFormat="1" ht="19.5" customHeight="1">
      <c r="A20" s="16" t="s">
        <v>72</v>
      </c>
      <c r="B20" s="17" t="s">
        <v>73</v>
      </c>
      <c r="C20" s="17" t="s">
        <v>73</v>
      </c>
      <c r="D20" s="18"/>
      <c r="E20" s="18"/>
      <c r="F20" s="18">
        <f aca="true" t="shared" si="20" ref="F20:H20">SUM(F21:F22)</f>
        <v>617</v>
      </c>
      <c r="G20" s="18">
        <f t="shared" si="20"/>
        <v>511</v>
      </c>
      <c r="H20" s="18">
        <f t="shared" si="20"/>
        <v>440</v>
      </c>
      <c r="I20" s="18"/>
      <c r="J20" s="18">
        <f aca="true" t="shared" si="21" ref="J20:U20">SUM(J21:J22)</f>
        <v>338400</v>
      </c>
      <c r="K20" s="18">
        <f t="shared" si="21"/>
        <v>264000</v>
      </c>
      <c r="L20" s="18">
        <f t="shared" si="21"/>
        <v>363600</v>
      </c>
      <c r="M20" s="18">
        <f t="shared" si="21"/>
        <v>238800</v>
      </c>
      <c r="N20" s="18">
        <f t="shared" si="21"/>
        <v>0</v>
      </c>
      <c r="O20" s="18">
        <f t="shared" si="21"/>
        <v>238800</v>
      </c>
      <c r="P20" s="18">
        <f t="shared" si="21"/>
        <v>264000</v>
      </c>
      <c r="Q20" s="18">
        <f t="shared" si="21"/>
        <v>0</v>
      </c>
      <c r="R20" s="18">
        <f t="shared" si="21"/>
        <v>264000</v>
      </c>
      <c r="S20" s="18">
        <f t="shared" si="21"/>
        <v>-25200</v>
      </c>
      <c r="T20" s="18">
        <f t="shared" si="21"/>
        <v>0</v>
      </c>
      <c r="U20" s="18">
        <f t="shared" si="21"/>
        <v>-25200</v>
      </c>
      <c r="V20" s="51"/>
    </row>
    <row r="21" spans="1:22" s="3" customFormat="1" ht="19.5" customHeight="1">
      <c r="A21" s="19" t="s">
        <v>74</v>
      </c>
      <c r="B21" s="20" t="s">
        <v>75</v>
      </c>
      <c r="C21" s="20" t="s">
        <v>75</v>
      </c>
      <c r="D21" s="21"/>
      <c r="E21" s="21"/>
      <c r="F21" s="21">
        <v>512</v>
      </c>
      <c r="G21" s="22">
        <v>395</v>
      </c>
      <c r="H21" s="22">
        <v>328</v>
      </c>
      <c r="I21" s="40">
        <v>0.3</v>
      </c>
      <c r="J21" s="41">
        <f aca="true" t="shared" si="22" ref="J21:J28">ROUND((F21+G21)*1000*I21,0)</f>
        <v>272100</v>
      </c>
      <c r="K21" s="21">
        <f aca="true" t="shared" si="23" ref="K21:K28">ROUND(H21*2000*I21,0)</f>
        <v>196800</v>
      </c>
      <c r="L21" s="41">
        <v>301200</v>
      </c>
      <c r="M21" s="21">
        <f aca="true" t="shared" si="24" ref="M21:M28">ROUND(J21+K21-L21,0)</f>
        <v>167700</v>
      </c>
      <c r="N21" s="42">
        <v>0</v>
      </c>
      <c r="O21" s="21">
        <f aca="true" t="shared" si="25" ref="O21:O28">M21-N21</f>
        <v>167700</v>
      </c>
      <c r="P21" s="42">
        <v>196800</v>
      </c>
      <c r="Q21" s="42">
        <v>0</v>
      </c>
      <c r="R21" s="42">
        <v>196800</v>
      </c>
      <c r="S21" s="42">
        <f aca="true" t="shared" si="26" ref="S21:U21">M21-P21</f>
        <v>-29100</v>
      </c>
      <c r="T21" s="42">
        <f t="shared" si="26"/>
        <v>0</v>
      </c>
      <c r="U21" s="42">
        <f t="shared" si="26"/>
        <v>-29100</v>
      </c>
      <c r="V21" s="52"/>
    </row>
    <row r="22" spans="1:22" s="3" customFormat="1" ht="19.5" customHeight="1">
      <c r="A22" s="19" t="s">
        <v>76</v>
      </c>
      <c r="B22" s="20" t="s">
        <v>77</v>
      </c>
      <c r="C22" s="20" t="s">
        <v>77</v>
      </c>
      <c r="D22" s="21"/>
      <c r="E22" s="21"/>
      <c r="F22" s="21">
        <v>105</v>
      </c>
      <c r="G22" s="22">
        <v>116</v>
      </c>
      <c r="H22" s="22">
        <v>112</v>
      </c>
      <c r="I22" s="40">
        <v>0.3</v>
      </c>
      <c r="J22" s="41">
        <f t="shared" si="22"/>
        <v>66300</v>
      </c>
      <c r="K22" s="21">
        <f t="shared" si="23"/>
        <v>67200</v>
      </c>
      <c r="L22" s="41">
        <v>62400</v>
      </c>
      <c r="M22" s="21">
        <f t="shared" si="24"/>
        <v>71100</v>
      </c>
      <c r="N22" s="42">
        <v>0</v>
      </c>
      <c r="O22" s="21">
        <f t="shared" si="25"/>
        <v>71100</v>
      </c>
      <c r="P22" s="42">
        <v>67200</v>
      </c>
      <c r="Q22" s="42">
        <v>0</v>
      </c>
      <c r="R22" s="42">
        <v>67200</v>
      </c>
      <c r="S22" s="42">
        <f aca="true" t="shared" si="27" ref="S22:U22">M22-P22</f>
        <v>3900</v>
      </c>
      <c r="T22" s="42">
        <f t="shared" si="27"/>
        <v>0</v>
      </c>
      <c r="U22" s="42">
        <f t="shared" si="27"/>
        <v>3900</v>
      </c>
      <c r="V22" s="52"/>
    </row>
    <row r="23" spans="1:22" s="3" customFormat="1" ht="19.5" customHeight="1">
      <c r="A23" s="16" t="s">
        <v>78</v>
      </c>
      <c r="B23" s="17" t="s">
        <v>79</v>
      </c>
      <c r="C23" s="17" t="s">
        <v>79</v>
      </c>
      <c r="D23" s="18"/>
      <c r="E23" s="18"/>
      <c r="F23" s="18">
        <f aca="true" t="shared" si="28" ref="F23:H23">SUM(F24:F28)</f>
        <v>2119</v>
      </c>
      <c r="G23" s="18">
        <f t="shared" si="28"/>
        <v>2212</v>
      </c>
      <c r="H23" s="18">
        <f t="shared" si="28"/>
        <v>2273</v>
      </c>
      <c r="I23" s="18"/>
      <c r="J23" s="18">
        <f aca="true" t="shared" si="29" ref="J23:U23">SUM(J24:J28)</f>
        <v>3826250</v>
      </c>
      <c r="K23" s="18">
        <f t="shared" si="29"/>
        <v>4013500</v>
      </c>
      <c r="L23" s="18">
        <f t="shared" si="29"/>
        <v>3768100</v>
      </c>
      <c r="M23" s="18">
        <f t="shared" si="29"/>
        <v>4071650</v>
      </c>
      <c r="N23" s="18">
        <f t="shared" si="29"/>
        <v>2584000</v>
      </c>
      <c r="O23" s="18">
        <f t="shared" si="29"/>
        <v>1487650</v>
      </c>
      <c r="P23" s="18">
        <f t="shared" si="29"/>
        <v>4013500</v>
      </c>
      <c r="Q23" s="18">
        <f t="shared" si="29"/>
        <v>2584000</v>
      </c>
      <c r="R23" s="18">
        <f t="shared" si="29"/>
        <v>1429500</v>
      </c>
      <c r="S23" s="18">
        <f t="shared" si="29"/>
        <v>58150</v>
      </c>
      <c r="T23" s="18">
        <f t="shared" si="29"/>
        <v>0</v>
      </c>
      <c r="U23" s="18">
        <f t="shared" si="29"/>
        <v>58150</v>
      </c>
      <c r="V23" s="51"/>
    </row>
    <row r="24" spans="1:22" s="3" customFormat="1" ht="19.5" customHeight="1">
      <c r="A24" s="19" t="s">
        <v>80</v>
      </c>
      <c r="B24" s="20" t="s">
        <v>81</v>
      </c>
      <c r="C24" s="20" t="s">
        <v>81</v>
      </c>
      <c r="D24" s="21"/>
      <c r="E24" s="21"/>
      <c r="F24" s="21">
        <v>1433</v>
      </c>
      <c r="G24" s="22">
        <v>1485</v>
      </c>
      <c r="H24" s="22">
        <v>1520</v>
      </c>
      <c r="I24" s="40">
        <v>0.85</v>
      </c>
      <c r="J24" s="41">
        <f t="shared" si="22"/>
        <v>2480300</v>
      </c>
      <c r="K24" s="21">
        <f t="shared" si="23"/>
        <v>2584000</v>
      </c>
      <c r="L24" s="41">
        <v>2444600</v>
      </c>
      <c r="M24" s="21">
        <f t="shared" si="24"/>
        <v>2619700</v>
      </c>
      <c r="N24" s="42">
        <v>2584000</v>
      </c>
      <c r="O24" s="21">
        <f t="shared" si="25"/>
        <v>35700</v>
      </c>
      <c r="P24" s="42">
        <v>2584000</v>
      </c>
      <c r="Q24" s="42">
        <v>2584000</v>
      </c>
      <c r="R24" s="42">
        <v>0</v>
      </c>
      <c r="S24" s="42">
        <f aca="true" t="shared" si="30" ref="S24:U24">M24-P24</f>
        <v>35700</v>
      </c>
      <c r="T24" s="42">
        <f t="shared" si="30"/>
        <v>0</v>
      </c>
      <c r="U24" s="42">
        <f t="shared" si="30"/>
        <v>35700</v>
      </c>
      <c r="V24" s="52"/>
    </row>
    <row r="25" spans="1:22" s="3" customFormat="1" ht="19.5" customHeight="1">
      <c r="A25" s="19" t="s">
        <v>82</v>
      </c>
      <c r="B25" s="20" t="s">
        <v>83</v>
      </c>
      <c r="C25" s="20" t="s">
        <v>83</v>
      </c>
      <c r="D25" s="21"/>
      <c r="E25" s="21"/>
      <c r="F25" s="21">
        <v>58</v>
      </c>
      <c r="G25" s="22">
        <v>99</v>
      </c>
      <c r="H25" s="22">
        <v>100</v>
      </c>
      <c r="I25" s="40">
        <v>0.85</v>
      </c>
      <c r="J25" s="41">
        <f t="shared" si="22"/>
        <v>133450</v>
      </c>
      <c r="K25" s="21">
        <f t="shared" si="23"/>
        <v>170000</v>
      </c>
      <c r="L25" s="41">
        <v>105400</v>
      </c>
      <c r="M25" s="21">
        <f t="shared" si="24"/>
        <v>198050</v>
      </c>
      <c r="N25" s="42">
        <v>0</v>
      </c>
      <c r="O25" s="21">
        <f t="shared" si="25"/>
        <v>198050</v>
      </c>
      <c r="P25" s="42">
        <v>170000</v>
      </c>
      <c r="Q25" s="42">
        <v>0</v>
      </c>
      <c r="R25" s="42">
        <v>170000</v>
      </c>
      <c r="S25" s="42">
        <f aca="true" t="shared" si="31" ref="S25:U25">M25-P25</f>
        <v>28050</v>
      </c>
      <c r="T25" s="42">
        <f t="shared" si="31"/>
        <v>0</v>
      </c>
      <c r="U25" s="42">
        <f t="shared" si="31"/>
        <v>28050</v>
      </c>
      <c r="V25" s="52"/>
    </row>
    <row r="26" spans="1:22" s="3" customFormat="1" ht="19.5" customHeight="1">
      <c r="A26" s="19" t="s">
        <v>84</v>
      </c>
      <c r="B26" s="20" t="s">
        <v>85</v>
      </c>
      <c r="C26" s="20" t="s">
        <v>85</v>
      </c>
      <c r="D26" s="21"/>
      <c r="E26" s="21"/>
      <c r="F26" s="21">
        <v>260</v>
      </c>
      <c r="G26" s="22">
        <v>253</v>
      </c>
      <c r="H26" s="22">
        <v>278</v>
      </c>
      <c r="I26" s="40">
        <v>1</v>
      </c>
      <c r="J26" s="41">
        <f t="shared" si="22"/>
        <v>513000</v>
      </c>
      <c r="K26" s="21">
        <f t="shared" si="23"/>
        <v>556000</v>
      </c>
      <c r="L26" s="41">
        <v>540000</v>
      </c>
      <c r="M26" s="21">
        <f t="shared" si="24"/>
        <v>529000</v>
      </c>
      <c r="N26" s="42">
        <v>0</v>
      </c>
      <c r="O26" s="21">
        <f t="shared" si="25"/>
        <v>529000</v>
      </c>
      <c r="P26" s="42">
        <v>556000</v>
      </c>
      <c r="Q26" s="42">
        <v>0</v>
      </c>
      <c r="R26" s="42">
        <v>556000</v>
      </c>
      <c r="S26" s="42">
        <f aca="true" t="shared" si="32" ref="S26:U26">M26-P26</f>
        <v>-27000</v>
      </c>
      <c r="T26" s="42">
        <f t="shared" si="32"/>
        <v>0</v>
      </c>
      <c r="U26" s="42">
        <f t="shared" si="32"/>
        <v>-27000</v>
      </c>
      <c r="V26" s="52"/>
    </row>
    <row r="27" spans="1:22" s="3" customFormat="1" ht="19.5" customHeight="1">
      <c r="A27" s="19" t="s">
        <v>86</v>
      </c>
      <c r="B27" s="20" t="s">
        <v>87</v>
      </c>
      <c r="C27" s="20" t="s">
        <v>87</v>
      </c>
      <c r="D27" s="21"/>
      <c r="E27" s="21"/>
      <c r="F27" s="21">
        <v>233</v>
      </c>
      <c r="G27" s="22">
        <v>220</v>
      </c>
      <c r="H27" s="22">
        <v>220</v>
      </c>
      <c r="I27" s="40">
        <v>1</v>
      </c>
      <c r="J27" s="41">
        <f t="shared" si="22"/>
        <v>453000</v>
      </c>
      <c r="K27" s="21">
        <f t="shared" si="23"/>
        <v>440000</v>
      </c>
      <c r="L27" s="41">
        <v>452000</v>
      </c>
      <c r="M27" s="21">
        <f t="shared" si="24"/>
        <v>441000</v>
      </c>
      <c r="N27" s="42">
        <v>0</v>
      </c>
      <c r="O27" s="21">
        <f t="shared" si="25"/>
        <v>441000</v>
      </c>
      <c r="P27" s="42">
        <v>440000</v>
      </c>
      <c r="Q27" s="42">
        <v>0</v>
      </c>
      <c r="R27" s="42">
        <v>440000</v>
      </c>
      <c r="S27" s="42">
        <f aca="true" t="shared" si="33" ref="S27:U27">M27-P27</f>
        <v>1000</v>
      </c>
      <c r="T27" s="42">
        <f t="shared" si="33"/>
        <v>0</v>
      </c>
      <c r="U27" s="42">
        <f t="shared" si="33"/>
        <v>1000</v>
      </c>
      <c r="V27" s="52"/>
    </row>
    <row r="28" spans="1:22" s="3" customFormat="1" ht="19.5" customHeight="1">
      <c r="A28" s="19" t="s">
        <v>88</v>
      </c>
      <c r="B28" s="20" t="s">
        <v>89</v>
      </c>
      <c r="C28" s="20" t="s">
        <v>89</v>
      </c>
      <c r="D28" s="21"/>
      <c r="E28" s="21"/>
      <c r="F28" s="21">
        <v>135</v>
      </c>
      <c r="G28" s="22">
        <v>155</v>
      </c>
      <c r="H28" s="22">
        <v>155</v>
      </c>
      <c r="I28" s="40">
        <v>0.85</v>
      </c>
      <c r="J28" s="41">
        <f t="shared" si="22"/>
        <v>246500</v>
      </c>
      <c r="K28" s="21">
        <f t="shared" si="23"/>
        <v>263500</v>
      </c>
      <c r="L28" s="41">
        <v>226100</v>
      </c>
      <c r="M28" s="21">
        <f t="shared" si="24"/>
        <v>283900</v>
      </c>
      <c r="N28" s="42">
        <v>0</v>
      </c>
      <c r="O28" s="21">
        <f t="shared" si="25"/>
        <v>283900</v>
      </c>
      <c r="P28" s="42">
        <v>263500</v>
      </c>
      <c r="Q28" s="42">
        <v>0</v>
      </c>
      <c r="R28" s="42">
        <v>263500</v>
      </c>
      <c r="S28" s="42">
        <f aca="true" t="shared" si="34" ref="S28:U28">M28-P28</f>
        <v>20400</v>
      </c>
      <c r="T28" s="42">
        <f t="shared" si="34"/>
        <v>0</v>
      </c>
      <c r="U28" s="42">
        <f t="shared" si="34"/>
        <v>20400</v>
      </c>
      <c r="V28" s="52"/>
    </row>
    <row r="29" spans="1:22" s="3" customFormat="1" ht="19.5" customHeight="1">
      <c r="A29" s="16" t="s">
        <v>90</v>
      </c>
      <c r="B29" s="17" t="s">
        <v>91</v>
      </c>
      <c r="C29" s="17" t="s">
        <v>91</v>
      </c>
      <c r="D29" s="18"/>
      <c r="E29" s="18"/>
      <c r="F29" s="18">
        <f aca="true" t="shared" si="35" ref="F29:H29">SUM(F30:F34)</f>
        <v>1123</v>
      </c>
      <c r="G29" s="18">
        <f t="shared" si="35"/>
        <v>966</v>
      </c>
      <c r="H29" s="18">
        <f t="shared" si="35"/>
        <v>1024</v>
      </c>
      <c r="I29" s="18"/>
      <c r="J29" s="18">
        <f aca="true" t="shared" si="36" ref="J29:U29">SUM(J30:J34)</f>
        <v>626700</v>
      </c>
      <c r="K29" s="18">
        <f t="shared" si="36"/>
        <v>614400</v>
      </c>
      <c r="L29" s="18">
        <f t="shared" si="36"/>
        <v>683400</v>
      </c>
      <c r="M29" s="18">
        <f t="shared" si="36"/>
        <v>557700</v>
      </c>
      <c r="N29" s="18">
        <f t="shared" si="36"/>
        <v>0</v>
      </c>
      <c r="O29" s="18">
        <f t="shared" si="36"/>
        <v>557700</v>
      </c>
      <c r="P29" s="18">
        <f t="shared" si="36"/>
        <v>614400</v>
      </c>
      <c r="Q29" s="18">
        <f t="shared" si="36"/>
        <v>0</v>
      </c>
      <c r="R29" s="18">
        <f t="shared" si="36"/>
        <v>614400</v>
      </c>
      <c r="S29" s="18">
        <f t="shared" si="36"/>
        <v>-56700</v>
      </c>
      <c r="T29" s="18">
        <f t="shared" si="36"/>
        <v>0</v>
      </c>
      <c r="U29" s="18">
        <f t="shared" si="36"/>
        <v>-56700</v>
      </c>
      <c r="V29" s="51"/>
    </row>
    <row r="30" spans="1:22" s="3" customFormat="1" ht="19.5" customHeight="1">
      <c r="A30" s="19" t="s">
        <v>92</v>
      </c>
      <c r="B30" s="20" t="s">
        <v>93</v>
      </c>
      <c r="C30" s="20" t="s">
        <v>93</v>
      </c>
      <c r="D30" s="21"/>
      <c r="E30" s="21"/>
      <c r="F30" s="21">
        <v>110</v>
      </c>
      <c r="G30" s="22">
        <v>118</v>
      </c>
      <c r="H30" s="22">
        <v>115</v>
      </c>
      <c r="I30" s="40">
        <v>0.3</v>
      </c>
      <c r="J30" s="41">
        <f aca="true" t="shared" si="37" ref="J30:J34">ROUND((F30+G30)*1000*I30,0)</f>
        <v>68400</v>
      </c>
      <c r="K30" s="21">
        <f aca="true" t="shared" si="38" ref="K30:K34">ROUND(H30*2000*I30,0)</f>
        <v>69000</v>
      </c>
      <c r="L30" s="41">
        <v>65400</v>
      </c>
      <c r="M30" s="21">
        <f aca="true" t="shared" si="39" ref="M30:M34">ROUND(J30+K30-L30,0)</f>
        <v>72000</v>
      </c>
      <c r="N30" s="42">
        <v>0</v>
      </c>
      <c r="O30" s="21">
        <f aca="true" t="shared" si="40" ref="O30:O34">M30-N30</f>
        <v>72000</v>
      </c>
      <c r="P30" s="42">
        <v>69000</v>
      </c>
      <c r="Q30" s="42">
        <v>0</v>
      </c>
      <c r="R30" s="42">
        <v>69000</v>
      </c>
      <c r="S30" s="42">
        <f aca="true" t="shared" si="41" ref="S30:U30">M30-P30</f>
        <v>3000</v>
      </c>
      <c r="T30" s="42">
        <f t="shared" si="41"/>
        <v>0</v>
      </c>
      <c r="U30" s="42">
        <f t="shared" si="41"/>
        <v>3000</v>
      </c>
      <c r="V30" s="52"/>
    </row>
    <row r="31" spans="1:22" s="3" customFormat="1" ht="19.5" customHeight="1">
      <c r="A31" s="19" t="s">
        <v>94</v>
      </c>
      <c r="B31" s="20" t="s">
        <v>95</v>
      </c>
      <c r="C31" s="20" t="s">
        <v>95</v>
      </c>
      <c r="D31" s="21"/>
      <c r="E31" s="21"/>
      <c r="F31" s="21">
        <v>426</v>
      </c>
      <c r="G31" s="22">
        <v>480</v>
      </c>
      <c r="H31" s="22">
        <v>477</v>
      </c>
      <c r="I31" s="40">
        <v>0.3</v>
      </c>
      <c r="J31" s="41">
        <f t="shared" si="37"/>
        <v>271800</v>
      </c>
      <c r="K31" s="21">
        <f t="shared" si="38"/>
        <v>286200</v>
      </c>
      <c r="L31" s="41">
        <v>262200</v>
      </c>
      <c r="M31" s="21">
        <f t="shared" si="39"/>
        <v>295800</v>
      </c>
      <c r="N31" s="42">
        <v>0</v>
      </c>
      <c r="O31" s="21">
        <f t="shared" si="40"/>
        <v>295800</v>
      </c>
      <c r="P31" s="42">
        <v>286200</v>
      </c>
      <c r="Q31" s="42">
        <v>0</v>
      </c>
      <c r="R31" s="42">
        <v>286200</v>
      </c>
      <c r="S31" s="42">
        <f aca="true" t="shared" si="42" ref="S31:U31">M31-P31</f>
        <v>9600</v>
      </c>
      <c r="T31" s="42">
        <f t="shared" si="42"/>
        <v>0</v>
      </c>
      <c r="U31" s="42">
        <f t="shared" si="42"/>
        <v>9600</v>
      </c>
      <c r="V31" s="52"/>
    </row>
    <row r="32" spans="1:22" s="3" customFormat="1" ht="19.5" customHeight="1">
      <c r="A32" s="19" t="s">
        <v>96</v>
      </c>
      <c r="B32" s="20" t="s">
        <v>97</v>
      </c>
      <c r="C32" s="20" t="s">
        <v>97</v>
      </c>
      <c r="D32" s="21"/>
      <c r="E32" s="21"/>
      <c r="F32" s="21">
        <v>252</v>
      </c>
      <c r="G32" s="22">
        <v>140</v>
      </c>
      <c r="H32" s="22">
        <v>138</v>
      </c>
      <c r="I32" s="40">
        <v>0.3</v>
      </c>
      <c r="J32" s="41">
        <f t="shared" si="37"/>
        <v>117600</v>
      </c>
      <c r="K32" s="21">
        <f t="shared" si="38"/>
        <v>82800</v>
      </c>
      <c r="L32" s="41">
        <v>154200</v>
      </c>
      <c r="M32" s="21">
        <f t="shared" si="39"/>
        <v>46200</v>
      </c>
      <c r="N32" s="42">
        <v>0</v>
      </c>
      <c r="O32" s="21">
        <f t="shared" si="40"/>
        <v>46200</v>
      </c>
      <c r="P32" s="42">
        <v>82800</v>
      </c>
      <c r="Q32" s="42">
        <v>0</v>
      </c>
      <c r="R32" s="42">
        <v>82800</v>
      </c>
      <c r="S32" s="42">
        <f aca="true" t="shared" si="43" ref="S32:U32">M32-P32</f>
        <v>-36600</v>
      </c>
      <c r="T32" s="42">
        <f t="shared" si="43"/>
        <v>0</v>
      </c>
      <c r="U32" s="42">
        <f t="shared" si="43"/>
        <v>-36600</v>
      </c>
      <c r="V32" s="52"/>
    </row>
    <row r="33" spans="1:22" s="3" customFormat="1" ht="19.5" customHeight="1">
      <c r="A33" s="19" t="s">
        <v>98</v>
      </c>
      <c r="B33" s="20" t="s">
        <v>99</v>
      </c>
      <c r="C33" s="20" t="s">
        <v>99</v>
      </c>
      <c r="D33" s="21"/>
      <c r="E33" s="21"/>
      <c r="F33" s="21">
        <v>84</v>
      </c>
      <c r="G33" s="22">
        <v>39</v>
      </c>
      <c r="H33" s="22">
        <v>90</v>
      </c>
      <c r="I33" s="40">
        <v>0.3</v>
      </c>
      <c r="J33" s="41">
        <f t="shared" si="37"/>
        <v>36900</v>
      </c>
      <c r="K33" s="21">
        <f t="shared" si="38"/>
        <v>54000</v>
      </c>
      <c r="L33" s="41">
        <v>48600</v>
      </c>
      <c r="M33" s="21">
        <f t="shared" si="39"/>
        <v>42300</v>
      </c>
      <c r="N33" s="42">
        <v>0</v>
      </c>
      <c r="O33" s="21">
        <f t="shared" si="40"/>
        <v>42300</v>
      </c>
      <c r="P33" s="42">
        <v>54000</v>
      </c>
      <c r="Q33" s="42">
        <v>0</v>
      </c>
      <c r="R33" s="42">
        <v>54000</v>
      </c>
      <c r="S33" s="42">
        <f aca="true" t="shared" si="44" ref="S33:U33">M33-P33</f>
        <v>-11700</v>
      </c>
      <c r="T33" s="42">
        <f t="shared" si="44"/>
        <v>0</v>
      </c>
      <c r="U33" s="42">
        <f t="shared" si="44"/>
        <v>-11700</v>
      </c>
      <c r="V33" s="52"/>
    </row>
    <row r="34" spans="1:22" s="3" customFormat="1" ht="19.5" customHeight="1">
      <c r="A34" s="19" t="s">
        <v>100</v>
      </c>
      <c r="B34" s="20" t="s">
        <v>101</v>
      </c>
      <c r="C34" s="20" t="s">
        <v>101</v>
      </c>
      <c r="D34" s="21"/>
      <c r="E34" s="21"/>
      <c r="F34" s="21">
        <v>251</v>
      </c>
      <c r="G34" s="22">
        <v>189</v>
      </c>
      <c r="H34" s="22">
        <v>204</v>
      </c>
      <c r="I34" s="40">
        <v>0.3</v>
      </c>
      <c r="J34" s="41">
        <f t="shared" si="37"/>
        <v>132000</v>
      </c>
      <c r="K34" s="21">
        <f t="shared" si="38"/>
        <v>122400</v>
      </c>
      <c r="L34" s="41">
        <v>153000</v>
      </c>
      <c r="M34" s="21">
        <f t="shared" si="39"/>
        <v>101400</v>
      </c>
      <c r="N34" s="42">
        <v>0</v>
      </c>
      <c r="O34" s="21">
        <f t="shared" si="40"/>
        <v>101400</v>
      </c>
      <c r="P34" s="42">
        <v>122400</v>
      </c>
      <c r="Q34" s="42">
        <v>0</v>
      </c>
      <c r="R34" s="42">
        <v>122400</v>
      </c>
      <c r="S34" s="42">
        <f aca="true" t="shared" si="45" ref="S34:U34">M34-P34</f>
        <v>-21000</v>
      </c>
      <c r="T34" s="42">
        <f t="shared" si="45"/>
        <v>0</v>
      </c>
      <c r="U34" s="42">
        <f t="shared" si="45"/>
        <v>-21000</v>
      </c>
      <c r="V34" s="52"/>
    </row>
    <row r="35" spans="1:22" s="3" customFormat="1" ht="19.5" customHeight="1">
      <c r="A35" s="16" t="s">
        <v>102</v>
      </c>
      <c r="B35" s="17" t="s">
        <v>103</v>
      </c>
      <c r="C35" s="17" t="s">
        <v>103</v>
      </c>
      <c r="D35" s="18"/>
      <c r="E35" s="18"/>
      <c r="F35" s="18">
        <f aca="true" t="shared" si="46" ref="F35:H35">F36</f>
        <v>548</v>
      </c>
      <c r="G35" s="18">
        <f t="shared" si="46"/>
        <v>458</v>
      </c>
      <c r="H35" s="18">
        <f t="shared" si="46"/>
        <v>468</v>
      </c>
      <c r="I35" s="18"/>
      <c r="J35" s="18">
        <f aca="true" t="shared" si="47" ref="J35:U35">J36</f>
        <v>301800</v>
      </c>
      <c r="K35" s="18">
        <f t="shared" si="47"/>
        <v>280800</v>
      </c>
      <c r="L35" s="18">
        <f t="shared" si="47"/>
        <v>336600</v>
      </c>
      <c r="M35" s="18">
        <f t="shared" si="47"/>
        <v>246000</v>
      </c>
      <c r="N35" s="18">
        <f t="shared" si="47"/>
        <v>0</v>
      </c>
      <c r="O35" s="18">
        <f t="shared" si="47"/>
        <v>246000</v>
      </c>
      <c r="P35" s="18">
        <f t="shared" si="47"/>
        <v>280800</v>
      </c>
      <c r="Q35" s="18">
        <f t="shared" si="47"/>
        <v>0</v>
      </c>
      <c r="R35" s="18">
        <f t="shared" si="47"/>
        <v>280800</v>
      </c>
      <c r="S35" s="18">
        <f t="shared" si="47"/>
        <v>-34800</v>
      </c>
      <c r="T35" s="18">
        <f t="shared" si="47"/>
        <v>0</v>
      </c>
      <c r="U35" s="18">
        <f t="shared" si="47"/>
        <v>-34800</v>
      </c>
      <c r="V35" s="51"/>
    </row>
    <row r="36" spans="1:22" s="3" customFormat="1" ht="19.5" customHeight="1">
      <c r="A36" s="19" t="s">
        <v>102</v>
      </c>
      <c r="B36" s="20" t="s">
        <v>103</v>
      </c>
      <c r="C36" s="20" t="s">
        <v>103</v>
      </c>
      <c r="D36" s="21"/>
      <c r="E36" s="21"/>
      <c r="F36" s="21">
        <v>548</v>
      </c>
      <c r="G36" s="22">
        <v>458</v>
      </c>
      <c r="H36" s="22">
        <v>468</v>
      </c>
      <c r="I36" s="40">
        <v>0.3</v>
      </c>
      <c r="J36" s="41">
        <f aca="true" t="shared" si="48" ref="J36:J42">ROUND((F36+G36)*1000*I36,0)</f>
        <v>301800</v>
      </c>
      <c r="K36" s="21">
        <f aca="true" t="shared" si="49" ref="K36:K42">ROUND(H36*2000*I36,0)</f>
        <v>280800</v>
      </c>
      <c r="L36" s="41">
        <v>336600</v>
      </c>
      <c r="M36" s="21">
        <f aca="true" t="shared" si="50" ref="M36:M42">ROUND(J36+K36-L36,0)</f>
        <v>246000</v>
      </c>
      <c r="N36" s="42">
        <v>0</v>
      </c>
      <c r="O36" s="21">
        <f aca="true" t="shared" si="51" ref="O36:O42">M36-N36</f>
        <v>246000</v>
      </c>
      <c r="P36" s="42">
        <v>280800</v>
      </c>
      <c r="Q36" s="42">
        <v>0</v>
      </c>
      <c r="R36" s="42">
        <v>280800</v>
      </c>
      <c r="S36" s="42">
        <f aca="true" t="shared" si="52" ref="S36:U36">M36-P36</f>
        <v>-34800</v>
      </c>
      <c r="T36" s="42">
        <f t="shared" si="52"/>
        <v>0</v>
      </c>
      <c r="U36" s="42">
        <f t="shared" si="52"/>
        <v>-34800</v>
      </c>
      <c r="V36" s="52"/>
    </row>
    <row r="37" spans="1:22" s="3" customFormat="1" ht="19.5" customHeight="1">
      <c r="A37" s="16" t="s">
        <v>104</v>
      </c>
      <c r="B37" s="17" t="s">
        <v>105</v>
      </c>
      <c r="C37" s="17" t="s">
        <v>105</v>
      </c>
      <c r="D37" s="18"/>
      <c r="E37" s="18"/>
      <c r="F37" s="18">
        <f aca="true" t="shared" si="53" ref="F37:H37">SUM(F38:F42)</f>
        <v>2579</v>
      </c>
      <c r="G37" s="18">
        <f t="shared" si="53"/>
        <v>2056</v>
      </c>
      <c r="H37" s="18">
        <f t="shared" si="53"/>
        <v>2126</v>
      </c>
      <c r="I37" s="18"/>
      <c r="J37" s="18">
        <f aca="true" t="shared" si="54" ref="J37:U37">SUM(J38:J42)</f>
        <v>3939750</v>
      </c>
      <c r="K37" s="18">
        <f t="shared" si="54"/>
        <v>3614200</v>
      </c>
      <c r="L37" s="18">
        <f t="shared" si="54"/>
        <v>4403000</v>
      </c>
      <c r="M37" s="18">
        <f t="shared" si="54"/>
        <v>3150950</v>
      </c>
      <c r="N37" s="18">
        <f t="shared" si="54"/>
        <v>2134350</v>
      </c>
      <c r="O37" s="18">
        <f t="shared" si="54"/>
        <v>1016600</v>
      </c>
      <c r="P37" s="18">
        <f t="shared" si="54"/>
        <v>3614200</v>
      </c>
      <c r="Q37" s="18">
        <f t="shared" si="54"/>
        <v>2429300</v>
      </c>
      <c r="R37" s="18">
        <f t="shared" si="54"/>
        <v>1184900</v>
      </c>
      <c r="S37" s="18">
        <f t="shared" si="54"/>
        <v>-463250</v>
      </c>
      <c r="T37" s="18">
        <f t="shared" si="54"/>
        <v>-294950</v>
      </c>
      <c r="U37" s="18">
        <f t="shared" si="54"/>
        <v>-168300</v>
      </c>
      <c r="V37" s="51"/>
    </row>
    <row r="38" spans="1:22" s="3" customFormat="1" ht="19.5" customHeight="1">
      <c r="A38" s="19" t="s">
        <v>106</v>
      </c>
      <c r="B38" s="20" t="s">
        <v>107</v>
      </c>
      <c r="C38" s="20" t="s">
        <v>107</v>
      </c>
      <c r="D38" s="21"/>
      <c r="E38" s="21"/>
      <c r="F38" s="21">
        <v>1716</v>
      </c>
      <c r="G38" s="22">
        <v>1377</v>
      </c>
      <c r="H38" s="22">
        <v>1429</v>
      </c>
      <c r="I38" s="40">
        <v>0.85</v>
      </c>
      <c r="J38" s="41">
        <f t="shared" si="48"/>
        <v>2629050</v>
      </c>
      <c r="K38" s="21">
        <f t="shared" si="49"/>
        <v>2429300</v>
      </c>
      <c r="L38" s="41">
        <v>2924000</v>
      </c>
      <c r="M38" s="21">
        <f t="shared" si="50"/>
        <v>2134350</v>
      </c>
      <c r="N38" s="42">
        <v>2134350</v>
      </c>
      <c r="O38" s="21">
        <f t="shared" si="51"/>
        <v>0</v>
      </c>
      <c r="P38" s="42">
        <v>2429300</v>
      </c>
      <c r="Q38" s="42">
        <v>2429300</v>
      </c>
      <c r="R38" s="42">
        <v>0</v>
      </c>
      <c r="S38" s="42">
        <f aca="true" t="shared" si="55" ref="S38:U38">M38-P38</f>
        <v>-294950</v>
      </c>
      <c r="T38" s="42">
        <f t="shared" si="55"/>
        <v>-294950</v>
      </c>
      <c r="U38" s="42">
        <f t="shared" si="55"/>
        <v>0</v>
      </c>
      <c r="V38" s="52"/>
    </row>
    <row r="39" spans="1:22" s="3" customFormat="1" ht="19.5" customHeight="1">
      <c r="A39" s="19" t="s">
        <v>108</v>
      </c>
      <c r="B39" s="20" t="s">
        <v>109</v>
      </c>
      <c r="C39" s="20" t="s">
        <v>109</v>
      </c>
      <c r="D39" s="21"/>
      <c r="E39" s="21"/>
      <c r="F39" s="21">
        <v>324</v>
      </c>
      <c r="G39" s="22">
        <v>185</v>
      </c>
      <c r="H39" s="22">
        <v>181</v>
      </c>
      <c r="I39" s="40">
        <v>0.85</v>
      </c>
      <c r="J39" s="41">
        <f t="shared" si="48"/>
        <v>432650</v>
      </c>
      <c r="K39" s="21">
        <f t="shared" si="49"/>
        <v>307700</v>
      </c>
      <c r="L39" s="41">
        <v>562700</v>
      </c>
      <c r="M39" s="21">
        <f t="shared" si="50"/>
        <v>177650</v>
      </c>
      <c r="N39" s="42">
        <v>0</v>
      </c>
      <c r="O39" s="21">
        <f t="shared" si="51"/>
        <v>177650</v>
      </c>
      <c r="P39" s="42">
        <v>307700</v>
      </c>
      <c r="Q39" s="42">
        <v>0</v>
      </c>
      <c r="R39" s="42">
        <v>307700</v>
      </c>
      <c r="S39" s="42">
        <f aca="true" t="shared" si="56" ref="S39:U39">M39-P39</f>
        <v>-130050</v>
      </c>
      <c r="T39" s="42">
        <f t="shared" si="56"/>
        <v>0</v>
      </c>
      <c r="U39" s="42">
        <f t="shared" si="56"/>
        <v>-130050</v>
      </c>
      <c r="V39" s="52"/>
    </row>
    <row r="40" spans="1:22" s="3" customFormat="1" ht="19.5" customHeight="1">
      <c r="A40" s="19" t="s">
        <v>110</v>
      </c>
      <c r="B40" s="20" t="s">
        <v>111</v>
      </c>
      <c r="C40" s="20" t="s">
        <v>111</v>
      </c>
      <c r="D40" s="21"/>
      <c r="E40" s="21"/>
      <c r="F40" s="21">
        <v>163</v>
      </c>
      <c r="G40" s="22">
        <v>151</v>
      </c>
      <c r="H40" s="22">
        <v>150</v>
      </c>
      <c r="I40" s="40">
        <v>0.85</v>
      </c>
      <c r="J40" s="41">
        <f t="shared" si="48"/>
        <v>266900</v>
      </c>
      <c r="K40" s="21">
        <f t="shared" si="49"/>
        <v>255000</v>
      </c>
      <c r="L40" s="41">
        <v>277100</v>
      </c>
      <c r="M40" s="21">
        <f t="shared" si="50"/>
        <v>244800</v>
      </c>
      <c r="N40" s="42">
        <v>0</v>
      </c>
      <c r="O40" s="21">
        <f t="shared" si="51"/>
        <v>244800</v>
      </c>
      <c r="P40" s="42">
        <v>255000</v>
      </c>
      <c r="Q40" s="42">
        <v>0</v>
      </c>
      <c r="R40" s="42">
        <v>255000</v>
      </c>
      <c r="S40" s="42">
        <f aca="true" t="shared" si="57" ref="S40:U40">M40-P40</f>
        <v>-10200</v>
      </c>
      <c r="T40" s="42">
        <f t="shared" si="57"/>
        <v>0</v>
      </c>
      <c r="U40" s="42">
        <f t="shared" si="57"/>
        <v>-10200</v>
      </c>
      <c r="V40" s="52"/>
    </row>
    <row r="41" spans="1:22" s="3" customFormat="1" ht="19.5" customHeight="1">
      <c r="A41" s="19" t="s">
        <v>112</v>
      </c>
      <c r="B41" s="20" t="s">
        <v>113</v>
      </c>
      <c r="C41" s="20" t="s">
        <v>113</v>
      </c>
      <c r="D41" s="21"/>
      <c r="E41" s="21"/>
      <c r="F41" s="21">
        <v>230</v>
      </c>
      <c r="G41" s="22">
        <v>197</v>
      </c>
      <c r="H41" s="22">
        <v>204</v>
      </c>
      <c r="I41" s="40">
        <v>0.85</v>
      </c>
      <c r="J41" s="41">
        <f t="shared" si="48"/>
        <v>362950</v>
      </c>
      <c r="K41" s="21">
        <f t="shared" si="49"/>
        <v>346800</v>
      </c>
      <c r="L41" s="41">
        <v>391000</v>
      </c>
      <c r="M41" s="21">
        <f t="shared" si="50"/>
        <v>318750</v>
      </c>
      <c r="N41" s="42">
        <v>0</v>
      </c>
      <c r="O41" s="21">
        <f t="shared" si="51"/>
        <v>318750</v>
      </c>
      <c r="P41" s="42">
        <v>346800</v>
      </c>
      <c r="Q41" s="42">
        <v>0</v>
      </c>
      <c r="R41" s="42">
        <v>346800</v>
      </c>
      <c r="S41" s="42">
        <f aca="true" t="shared" si="58" ref="S41:U41">M41-P41</f>
        <v>-28050</v>
      </c>
      <c r="T41" s="42">
        <f t="shared" si="58"/>
        <v>0</v>
      </c>
      <c r="U41" s="42">
        <f t="shared" si="58"/>
        <v>-28050</v>
      </c>
      <c r="V41" s="52"/>
    </row>
    <row r="42" spans="1:22" s="3" customFormat="1" ht="19.5" customHeight="1">
      <c r="A42" s="19" t="s">
        <v>114</v>
      </c>
      <c r="B42" s="20" t="s">
        <v>115</v>
      </c>
      <c r="C42" s="20" t="s">
        <v>115</v>
      </c>
      <c r="D42" s="21"/>
      <c r="E42" s="21"/>
      <c r="F42" s="21">
        <v>146</v>
      </c>
      <c r="G42" s="22">
        <v>146</v>
      </c>
      <c r="H42" s="22">
        <v>162</v>
      </c>
      <c r="I42" s="40">
        <v>0.85</v>
      </c>
      <c r="J42" s="41">
        <f t="shared" si="48"/>
        <v>248200</v>
      </c>
      <c r="K42" s="21">
        <f t="shared" si="49"/>
        <v>275400</v>
      </c>
      <c r="L42" s="41">
        <v>248200</v>
      </c>
      <c r="M42" s="21">
        <f t="shared" si="50"/>
        <v>275400</v>
      </c>
      <c r="N42" s="42">
        <v>0</v>
      </c>
      <c r="O42" s="21">
        <f t="shared" si="51"/>
        <v>275400</v>
      </c>
      <c r="P42" s="42">
        <v>275400</v>
      </c>
      <c r="Q42" s="42">
        <v>0</v>
      </c>
      <c r="R42" s="42">
        <v>275400</v>
      </c>
      <c r="S42" s="42">
        <f aca="true" t="shared" si="59" ref="S42:U42">M42-P42</f>
        <v>0</v>
      </c>
      <c r="T42" s="42">
        <f t="shared" si="59"/>
        <v>0</v>
      </c>
      <c r="U42" s="42">
        <f t="shared" si="59"/>
        <v>0</v>
      </c>
      <c r="V42" s="52"/>
    </row>
    <row r="43" spans="1:22" s="3" customFormat="1" ht="19.5" customHeight="1">
      <c r="A43" s="16" t="s">
        <v>116</v>
      </c>
      <c r="B43" s="17" t="s">
        <v>117</v>
      </c>
      <c r="C43" s="17" t="s">
        <v>117</v>
      </c>
      <c r="D43" s="18"/>
      <c r="E43" s="18"/>
      <c r="F43" s="18">
        <f aca="true" t="shared" si="60" ref="F43:H43">F44</f>
        <v>274</v>
      </c>
      <c r="G43" s="18">
        <f t="shared" si="60"/>
        <v>276</v>
      </c>
      <c r="H43" s="18">
        <f t="shared" si="60"/>
        <v>276</v>
      </c>
      <c r="I43" s="18"/>
      <c r="J43" s="18">
        <f aca="true" t="shared" si="61" ref="J43:U43">J44</f>
        <v>467500</v>
      </c>
      <c r="K43" s="18">
        <f t="shared" si="61"/>
        <v>469200</v>
      </c>
      <c r="L43" s="18">
        <f t="shared" si="61"/>
        <v>469200</v>
      </c>
      <c r="M43" s="18">
        <f t="shared" si="61"/>
        <v>467500</v>
      </c>
      <c r="N43" s="18">
        <f t="shared" si="61"/>
        <v>0</v>
      </c>
      <c r="O43" s="18">
        <f t="shared" si="61"/>
        <v>467500</v>
      </c>
      <c r="P43" s="18">
        <f t="shared" si="61"/>
        <v>469200</v>
      </c>
      <c r="Q43" s="18">
        <f t="shared" si="61"/>
        <v>0</v>
      </c>
      <c r="R43" s="18">
        <f t="shared" si="61"/>
        <v>469200</v>
      </c>
      <c r="S43" s="18">
        <f t="shared" si="61"/>
        <v>-1700</v>
      </c>
      <c r="T43" s="18">
        <f t="shared" si="61"/>
        <v>0</v>
      </c>
      <c r="U43" s="18">
        <f t="shared" si="61"/>
        <v>-1700</v>
      </c>
      <c r="V43" s="51"/>
    </row>
    <row r="44" spans="1:22" s="3" customFormat="1" ht="19.5" customHeight="1">
      <c r="A44" s="19" t="s">
        <v>116</v>
      </c>
      <c r="B44" s="20" t="s">
        <v>117</v>
      </c>
      <c r="C44" s="20" t="s">
        <v>117</v>
      </c>
      <c r="D44" s="21"/>
      <c r="E44" s="21"/>
      <c r="F44" s="21">
        <v>274</v>
      </c>
      <c r="G44" s="22">
        <v>276</v>
      </c>
      <c r="H44" s="22">
        <v>276</v>
      </c>
      <c r="I44" s="40">
        <v>0.85</v>
      </c>
      <c r="J44" s="41">
        <f aca="true" t="shared" si="62" ref="J44:J48">ROUND((F44+G44)*1000*I44,0)</f>
        <v>467500</v>
      </c>
      <c r="K44" s="21">
        <f aca="true" t="shared" si="63" ref="K44:K48">ROUND(H44*2000*I44,0)</f>
        <v>469200</v>
      </c>
      <c r="L44" s="41">
        <v>469200</v>
      </c>
      <c r="M44" s="21">
        <f aca="true" t="shared" si="64" ref="M44:M48">ROUND(J44+K44-L44,0)</f>
        <v>467500</v>
      </c>
      <c r="N44" s="42">
        <v>0</v>
      </c>
      <c r="O44" s="21">
        <f aca="true" t="shared" si="65" ref="O44:O48">M44-N44</f>
        <v>467500</v>
      </c>
      <c r="P44" s="42">
        <v>469200</v>
      </c>
      <c r="Q44" s="42">
        <v>0</v>
      </c>
      <c r="R44" s="42">
        <v>469200</v>
      </c>
      <c r="S44" s="42">
        <f aca="true" t="shared" si="66" ref="S44:U44">M44-P44</f>
        <v>-1700</v>
      </c>
      <c r="T44" s="42">
        <f t="shared" si="66"/>
        <v>0</v>
      </c>
      <c r="U44" s="42">
        <f t="shared" si="66"/>
        <v>-1700</v>
      </c>
      <c r="V44" s="52"/>
    </row>
    <row r="45" spans="1:22" s="3" customFormat="1" ht="30.75" customHeight="1">
      <c r="A45" s="16" t="s">
        <v>118</v>
      </c>
      <c r="B45" s="17" t="s">
        <v>119</v>
      </c>
      <c r="C45" s="17" t="s">
        <v>119</v>
      </c>
      <c r="D45" s="18"/>
      <c r="E45" s="18"/>
      <c r="F45" s="18">
        <f aca="true" t="shared" si="67" ref="F45:H45">F46</f>
        <v>165</v>
      </c>
      <c r="G45" s="18">
        <f t="shared" si="67"/>
        <v>151</v>
      </c>
      <c r="H45" s="18">
        <f t="shared" si="67"/>
        <v>147</v>
      </c>
      <c r="I45" s="18"/>
      <c r="J45" s="18">
        <f aca="true" t="shared" si="68" ref="J45:U45">J46</f>
        <v>316000</v>
      </c>
      <c r="K45" s="18">
        <f t="shared" si="68"/>
        <v>294000</v>
      </c>
      <c r="L45" s="18">
        <f t="shared" si="68"/>
        <v>330000</v>
      </c>
      <c r="M45" s="18">
        <f t="shared" si="68"/>
        <v>280000</v>
      </c>
      <c r="N45" s="18">
        <f t="shared" si="68"/>
        <v>0</v>
      </c>
      <c r="O45" s="18">
        <f t="shared" si="68"/>
        <v>280000</v>
      </c>
      <c r="P45" s="18">
        <f t="shared" si="68"/>
        <v>294000</v>
      </c>
      <c r="Q45" s="18">
        <f t="shared" si="68"/>
        <v>0</v>
      </c>
      <c r="R45" s="18">
        <f t="shared" si="68"/>
        <v>294000</v>
      </c>
      <c r="S45" s="18">
        <f t="shared" si="68"/>
        <v>-14000</v>
      </c>
      <c r="T45" s="18">
        <f t="shared" si="68"/>
        <v>0</v>
      </c>
      <c r="U45" s="18">
        <f t="shared" si="68"/>
        <v>-14000</v>
      </c>
      <c r="V45" s="51"/>
    </row>
    <row r="46" spans="1:22" s="3" customFormat="1" ht="33" customHeight="1">
      <c r="A46" s="19" t="s">
        <v>118</v>
      </c>
      <c r="B46" s="20" t="s">
        <v>119</v>
      </c>
      <c r="C46" s="20" t="s">
        <v>119</v>
      </c>
      <c r="D46" s="21"/>
      <c r="E46" s="21"/>
      <c r="F46" s="21">
        <v>165</v>
      </c>
      <c r="G46" s="22">
        <v>151</v>
      </c>
      <c r="H46" s="22">
        <v>147</v>
      </c>
      <c r="I46" s="40">
        <v>1</v>
      </c>
      <c r="J46" s="41">
        <f t="shared" si="62"/>
        <v>316000</v>
      </c>
      <c r="K46" s="21">
        <f t="shared" si="63"/>
        <v>294000</v>
      </c>
      <c r="L46" s="41">
        <v>330000</v>
      </c>
      <c r="M46" s="21">
        <f t="shared" si="64"/>
        <v>280000</v>
      </c>
      <c r="N46" s="42">
        <v>0</v>
      </c>
      <c r="O46" s="21">
        <f t="shared" si="65"/>
        <v>280000</v>
      </c>
      <c r="P46" s="42">
        <v>294000</v>
      </c>
      <c r="Q46" s="42">
        <v>0</v>
      </c>
      <c r="R46" s="42">
        <v>294000</v>
      </c>
      <c r="S46" s="42">
        <f aca="true" t="shared" si="69" ref="S46:U46">M46-P46</f>
        <v>-14000</v>
      </c>
      <c r="T46" s="42">
        <f t="shared" si="69"/>
        <v>0</v>
      </c>
      <c r="U46" s="42">
        <f t="shared" si="69"/>
        <v>-14000</v>
      </c>
      <c r="V46" s="52"/>
    </row>
    <row r="47" spans="1:22" s="3" customFormat="1" ht="19.5" customHeight="1">
      <c r="A47" s="16" t="s">
        <v>120</v>
      </c>
      <c r="B47" s="17" t="s">
        <v>121</v>
      </c>
      <c r="C47" s="17" t="s">
        <v>121</v>
      </c>
      <c r="D47" s="18"/>
      <c r="E47" s="18"/>
      <c r="F47" s="18">
        <f aca="true" t="shared" si="70" ref="F47:H47">F48</f>
        <v>149</v>
      </c>
      <c r="G47" s="18">
        <f t="shared" si="70"/>
        <v>165</v>
      </c>
      <c r="H47" s="18">
        <f t="shared" si="70"/>
        <v>165</v>
      </c>
      <c r="I47" s="18"/>
      <c r="J47" s="18">
        <f aca="true" t="shared" si="71" ref="J47:U47">J48</f>
        <v>314000</v>
      </c>
      <c r="K47" s="18">
        <f t="shared" si="71"/>
        <v>330000</v>
      </c>
      <c r="L47" s="18">
        <f t="shared" si="71"/>
        <v>298000</v>
      </c>
      <c r="M47" s="18">
        <f t="shared" si="71"/>
        <v>346000</v>
      </c>
      <c r="N47" s="18">
        <f t="shared" si="71"/>
        <v>0</v>
      </c>
      <c r="O47" s="18">
        <f t="shared" si="71"/>
        <v>346000</v>
      </c>
      <c r="P47" s="18">
        <f t="shared" si="71"/>
        <v>330000</v>
      </c>
      <c r="Q47" s="18">
        <f t="shared" si="71"/>
        <v>0</v>
      </c>
      <c r="R47" s="18">
        <f t="shared" si="71"/>
        <v>330000</v>
      </c>
      <c r="S47" s="18">
        <f t="shared" si="71"/>
        <v>16000</v>
      </c>
      <c r="T47" s="18">
        <f t="shared" si="71"/>
        <v>0</v>
      </c>
      <c r="U47" s="18">
        <f t="shared" si="71"/>
        <v>16000</v>
      </c>
      <c r="V47" s="51"/>
    </row>
    <row r="48" spans="1:22" s="3" customFormat="1" ht="19.5" customHeight="1">
      <c r="A48" s="19" t="s">
        <v>120</v>
      </c>
      <c r="B48" s="20" t="s">
        <v>121</v>
      </c>
      <c r="C48" s="20" t="s">
        <v>121</v>
      </c>
      <c r="D48" s="21"/>
      <c r="E48" s="21"/>
      <c r="F48" s="21">
        <v>149</v>
      </c>
      <c r="G48" s="22">
        <v>165</v>
      </c>
      <c r="H48" s="22">
        <v>165</v>
      </c>
      <c r="I48" s="40">
        <v>1</v>
      </c>
      <c r="J48" s="41">
        <f t="shared" si="62"/>
        <v>314000</v>
      </c>
      <c r="K48" s="21">
        <f t="shared" si="63"/>
        <v>330000</v>
      </c>
      <c r="L48" s="41">
        <v>298000</v>
      </c>
      <c r="M48" s="21">
        <f t="shared" si="64"/>
        <v>346000</v>
      </c>
      <c r="N48" s="42">
        <v>0</v>
      </c>
      <c r="O48" s="21">
        <f t="shared" si="65"/>
        <v>346000</v>
      </c>
      <c r="P48" s="42">
        <v>330000</v>
      </c>
      <c r="Q48" s="42">
        <v>0</v>
      </c>
      <c r="R48" s="42">
        <v>330000</v>
      </c>
      <c r="S48" s="42">
        <f aca="true" t="shared" si="72" ref="S48:U48">M48-P48</f>
        <v>16000</v>
      </c>
      <c r="T48" s="42">
        <f t="shared" si="72"/>
        <v>0</v>
      </c>
      <c r="U48" s="42">
        <f t="shared" si="72"/>
        <v>16000</v>
      </c>
      <c r="V48" s="52"/>
    </row>
    <row r="49" spans="1:22" s="3" customFormat="1" ht="19.5" customHeight="1">
      <c r="A49" s="16" t="s">
        <v>122</v>
      </c>
      <c r="B49" s="17" t="s">
        <v>123</v>
      </c>
      <c r="C49" s="17" t="s">
        <v>123</v>
      </c>
      <c r="D49" s="18"/>
      <c r="E49" s="18"/>
      <c r="F49" s="18">
        <f aca="true" t="shared" si="73" ref="F49:H49">F50</f>
        <v>233</v>
      </c>
      <c r="G49" s="18">
        <f t="shared" si="73"/>
        <v>234</v>
      </c>
      <c r="H49" s="18">
        <f t="shared" si="73"/>
        <v>234</v>
      </c>
      <c r="I49" s="18"/>
      <c r="J49" s="18">
        <f aca="true" t="shared" si="74" ref="J49:U49">J50</f>
        <v>396950</v>
      </c>
      <c r="K49" s="18">
        <f t="shared" si="74"/>
        <v>397800</v>
      </c>
      <c r="L49" s="18">
        <f t="shared" si="74"/>
        <v>397800</v>
      </c>
      <c r="M49" s="18">
        <f t="shared" si="74"/>
        <v>396950</v>
      </c>
      <c r="N49" s="18">
        <f t="shared" si="74"/>
        <v>0</v>
      </c>
      <c r="O49" s="18">
        <f t="shared" si="74"/>
        <v>396950</v>
      </c>
      <c r="P49" s="18">
        <f t="shared" si="74"/>
        <v>397800</v>
      </c>
      <c r="Q49" s="18">
        <f t="shared" si="74"/>
        <v>0</v>
      </c>
      <c r="R49" s="18">
        <f t="shared" si="74"/>
        <v>397800</v>
      </c>
      <c r="S49" s="18">
        <f t="shared" si="74"/>
        <v>-850</v>
      </c>
      <c r="T49" s="18">
        <f t="shared" si="74"/>
        <v>0</v>
      </c>
      <c r="U49" s="18">
        <f t="shared" si="74"/>
        <v>-850</v>
      </c>
      <c r="V49" s="51"/>
    </row>
    <row r="50" spans="1:22" s="3" customFormat="1" ht="19.5" customHeight="1">
      <c r="A50" s="19" t="s">
        <v>122</v>
      </c>
      <c r="B50" s="20" t="s">
        <v>123</v>
      </c>
      <c r="C50" s="20" t="s">
        <v>123</v>
      </c>
      <c r="D50" s="21"/>
      <c r="E50" s="21"/>
      <c r="F50" s="21">
        <v>233</v>
      </c>
      <c r="G50" s="22">
        <v>234</v>
      </c>
      <c r="H50" s="22">
        <v>234</v>
      </c>
      <c r="I50" s="40">
        <v>0.85</v>
      </c>
      <c r="J50" s="41">
        <f aca="true" t="shared" si="75" ref="J50:J54">ROUND((F50+G50)*1000*I50,0)</f>
        <v>396950</v>
      </c>
      <c r="K50" s="21">
        <f aca="true" t="shared" si="76" ref="K50:K54">ROUND(H50*2000*I50,0)</f>
        <v>397800</v>
      </c>
      <c r="L50" s="41">
        <v>397800</v>
      </c>
      <c r="M50" s="21">
        <f aca="true" t="shared" si="77" ref="M50:M54">ROUND(J50+K50-L50,0)</f>
        <v>396950</v>
      </c>
      <c r="N50" s="42">
        <v>0</v>
      </c>
      <c r="O50" s="21">
        <f aca="true" t="shared" si="78" ref="O50:O54">M50-N50</f>
        <v>396950</v>
      </c>
      <c r="P50" s="42">
        <v>397800</v>
      </c>
      <c r="Q50" s="42">
        <v>0</v>
      </c>
      <c r="R50" s="42">
        <v>397800</v>
      </c>
      <c r="S50" s="42">
        <f aca="true" t="shared" si="79" ref="S50:U50">M50-P50</f>
        <v>-850</v>
      </c>
      <c r="T50" s="42">
        <f t="shared" si="79"/>
        <v>0</v>
      </c>
      <c r="U50" s="42">
        <f t="shared" si="79"/>
        <v>-850</v>
      </c>
      <c r="V50" s="52"/>
    </row>
    <row r="51" spans="1:22" s="3" customFormat="1" ht="19.5" customHeight="1">
      <c r="A51" s="16" t="s">
        <v>124</v>
      </c>
      <c r="B51" s="17" t="s">
        <v>125</v>
      </c>
      <c r="C51" s="17" t="s">
        <v>125</v>
      </c>
      <c r="D51" s="18"/>
      <c r="E51" s="18"/>
      <c r="F51" s="18">
        <f aca="true" t="shared" si="80" ref="F51:H51">SUM(F52:F54)</f>
        <v>2987</v>
      </c>
      <c r="G51" s="18">
        <f t="shared" si="80"/>
        <v>4115</v>
      </c>
      <c r="H51" s="18">
        <f t="shared" si="80"/>
        <v>4356</v>
      </c>
      <c r="I51" s="18"/>
      <c r="J51" s="18">
        <f aca="true" t="shared" si="81" ref="J51:U51">SUM(J52:J54)</f>
        <v>6147850</v>
      </c>
      <c r="K51" s="18">
        <f t="shared" si="81"/>
        <v>7516500</v>
      </c>
      <c r="L51" s="18">
        <f t="shared" si="81"/>
        <v>5318900</v>
      </c>
      <c r="M51" s="18">
        <f t="shared" si="81"/>
        <v>8345450</v>
      </c>
      <c r="N51" s="18">
        <f t="shared" si="81"/>
        <v>4441900</v>
      </c>
      <c r="O51" s="18">
        <f t="shared" si="81"/>
        <v>3903550</v>
      </c>
      <c r="P51" s="18">
        <f t="shared" si="81"/>
        <v>7516500</v>
      </c>
      <c r="Q51" s="18">
        <f t="shared" si="81"/>
        <v>6483800</v>
      </c>
      <c r="R51" s="18">
        <f t="shared" si="81"/>
        <v>1032700</v>
      </c>
      <c r="S51" s="18">
        <f t="shared" si="81"/>
        <v>828950</v>
      </c>
      <c r="T51" s="18">
        <f t="shared" si="81"/>
        <v>-2041900</v>
      </c>
      <c r="U51" s="18">
        <f t="shared" si="81"/>
        <v>2870850</v>
      </c>
      <c r="V51" s="51"/>
    </row>
    <row r="52" spans="1:22" s="3" customFormat="1" ht="19.5" customHeight="1">
      <c r="A52" s="19" t="s">
        <v>126</v>
      </c>
      <c r="B52" s="23" t="s">
        <v>127</v>
      </c>
      <c r="C52" s="23" t="s">
        <v>127</v>
      </c>
      <c r="D52" s="21"/>
      <c r="E52" s="21"/>
      <c r="F52" s="21">
        <v>2513</v>
      </c>
      <c r="G52" s="22">
        <v>3574</v>
      </c>
      <c r="H52" s="22">
        <v>3814</v>
      </c>
      <c r="I52" s="40">
        <v>0.85</v>
      </c>
      <c r="J52" s="41">
        <f t="shared" si="75"/>
        <v>5173950</v>
      </c>
      <c r="K52" s="21">
        <f t="shared" si="76"/>
        <v>6483800</v>
      </c>
      <c r="L52" s="41">
        <v>4389400</v>
      </c>
      <c r="M52" s="21">
        <f t="shared" si="77"/>
        <v>7268350</v>
      </c>
      <c r="N52" s="42">
        <v>4441900</v>
      </c>
      <c r="O52" s="21">
        <f t="shared" si="78"/>
        <v>2826450</v>
      </c>
      <c r="P52" s="42">
        <v>6483800</v>
      </c>
      <c r="Q52" s="42">
        <v>6483800</v>
      </c>
      <c r="R52" s="42">
        <v>0</v>
      </c>
      <c r="S52" s="42">
        <f aca="true" t="shared" si="82" ref="S52:U52">M52-P52</f>
        <v>784550</v>
      </c>
      <c r="T52" s="42">
        <f t="shared" si="82"/>
        <v>-2041900</v>
      </c>
      <c r="U52" s="42">
        <f t="shared" si="82"/>
        <v>2826450</v>
      </c>
      <c r="V52" s="52"/>
    </row>
    <row r="53" spans="1:22" s="3" customFormat="1" ht="19.5" customHeight="1">
      <c r="A53" s="19" t="s">
        <v>128</v>
      </c>
      <c r="B53" s="23" t="s">
        <v>129</v>
      </c>
      <c r="C53" s="23" t="s">
        <v>129</v>
      </c>
      <c r="D53" s="21"/>
      <c r="E53" s="21"/>
      <c r="F53" s="21">
        <v>101</v>
      </c>
      <c r="G53" s="22">
        <v>173</v>
      </c>
      <c r="H53" s="22">
        <v>171</v>
      </c>
      <c r="I53" s="40">
        <v>0.85</v>
      </c>
      <c r="J53" s="41">
        <f t="shared" si="75"/>
        <v>232900</v>
      </c>
      <c r="K53" s="21">
        <f t="shared" si="76"/>
        <v>290700</v>
      </c>
      <c r="L53" s="41">
        <v>161500</v>
      </c>
      <c r="M53" s="21">
        <f t="shared" si="77"/>
        <v>362100</v>
      </c>
      <c r="N53" s="42">
        <v>0</v>
      </c>
      <c r="O53" s="21">
        <f t="shared" si="78"/>
        <v>362100</v>
      </c>
      <c r="P53" s="42">
        <v>290700</v>
      </c>
      <c r="Q53" s="42">
        <v>0</v>
      </c>
      <c r="R53" s="42">
        <v>290700</v>
      </c>
      <c r="S53" s="42">
        <f aca="true" t="shared" si="83" ref="S53:U53">M53-P53</f>
        <v>71400</v>
      </c>
      <c r="T53" s="42">
        <f t="shared" si="83"/>
        <v>0</v>
      </c>
      <c r="U53" s="42">
        <f t="shared" si="83"/>
        <v>71400</v>
      </c>
      <c r="V53" s="52"/>
    </row>
    <row r="54" spans="1:22" s="3" customFormat="1" ht="19.5" customHeight="1">
      <c r="A54" s="19" t="s">
        <v>130</v>
      </c>
      <c r="B54" s="23" t="s">
        <v>131</v>
      </c>
      <c r="C54" s="23" t="s">
        <v>131</v>
      </c>
      <c r="D54" s="21"/>
      <c r="E54" s="21"/>
      <c r="F54" s="21">
        <v>373</v>
      </c>
      <c r="G54" s="22">
        <v>368</v>
      </c>
      <c r="H54" s="22">
        <v>371</v>
      </c>
      <c r="I54" s="40">
        <v>1</v>
      </c>
      <c r="J54" s="41">
        <f t="shared" si="75"/>
        <v>741000</v>
      </c>
      <c r="K54" s="21">
        <f t="shared" si="76"/>
        <v>742000</v>
      </c>
      <c r="L54" s="41">
        <v>768000</v>
      </c>
      <c r="M54" s="21">
        <f t="shared" si="77"/>
        <v>715000</v>
      </c>
      <c r="N54" s="42">
        <v>0</v>
      </c>
      <c r="O54" s="21">
        <f t="shared" si="78"/>
        <v>715000</v>
      </c>
      <c r="P54" s="42">
        <v>742000</v>
      </c>
      <c r="Q54" s="42">
        <v>0</v>
      </c>
      <c r="R54" s="42">
        <v>742000</v>
      </c>
      <c r="S54" s="42">
        <f aca="true" t="shared" si="84" ref="S54:U54">M54-P54</f>
        <v>-27000</v>
      </c>
      <c r="T54" s="42">
        <f t="shared" si="84"/>
        <v>0</v>
      </c>
      <c r="U54" s="42">
        <f t="shared" si="84"/>
        <v>-27000</v>
      </c>
      <c r="V54" s="52"/>
    </row>
    <row r="55" spans="1:22" s="3" customFormat="1" ht="19.5" customHeight="1">
      <c r="A55" s="17" t="s">
        <v>132</v>
      </c>
      <c r="B55" s="24" t="s">
        <v>133</v>
      </c>
      <c r="C55" s="24" t="s">
        <v>133</v>
      </c>
      <c r="D55" s="18"/>
      <c r="E55" s="18"/>
      <c r="F55" s="18">
        <f aca="true" t="shared" si="85" ref="F55:H55">F56</f>
        <v>0</v>
      </c>
      <c r="G55" s="18">
        <f t="shared" si="85"/>
        <v>28</v>
      </c>
      <c r="H55" s="18">
        <f t="shared" si="85"/>
        <v>45</v>
      </c>
      <c r="I55" s="18"/>
      <c r="J55" s="18">
        <f aca="true" t="shared" si="86" ref="J55:U55">J56</f>
        <v>28000</v>
      </c>
      <c r="K55" s="18">
        <f t="shared" si="86"/>
        <v>90000</v>
      </c>
      <c r="L55" s="18">
        <f t="shared" si="86"/>
        <v>0</v>
      </c>
      <c r="M55" s="18">
        <f t="shared" si="86"/>
        <v>118000</v>
      </c>
      <c r="N55" s="18">
        <f t="shared" si="86"/>
        <v>0</v>
      </c>
      <c r="O55" s="18">
        <f t="shared" si="86"/>
        <v>118000</v>
      </c>
      <c r="P55" s="18">
        <f t="shared" si="86"/>
        <v>90000</v>
      </c>
      <c r="Q55" s="18">
        <f t="shared" si="86"/>
        <v>0</v>
      </c>
      <c r="R55" s="18">
        <f t="shared" si="86"/>
        <v>90000</v>
      </c>
      <c r="S55" s="18">
        <f t="shared" si="86"/>
        <v>28000</v>
      </c>
      <c r="T55" s="18">
        <f t="shared" si="86"/>
        <v>0</v>
      </c>
      <c r="U55" s="18">
        <f t="shared" si="86"/>
        <v>28000</v>
      </c>
      <c r="V55" s="51"/>
    </row>
    <row r="56" spans="1:22" s="3" customFormat="1" ht="19.5" customHeight="1">
      <c r="A56" s="20" t="s">
        <v>132</v>
      </c>
      <c r="B56" s="23" t="s">
        <v>133</v>
      </c>
      <c r="C56" s="23" t="s">
        <v>133</v>
      </c>
      <c r="D56" s="21"/>
      <c r="E56" s="21"/>
      <c r="F56" s="21">
        <v>0</v>
      </c>
      <c r="G56" s="22">
        <v>28</v>
      </c>
      <c r="H56" s="22">
        <v>45</v>
      </c>
      <c r="I56" s="40">
        <v>1</v>
      </c>
      <c r="J56" s="41">
        <f aca="true" t="shared" si="87" ref="J56:J60">ROUND((F56+G56)*1000*I56,0)</f>
        <v>28000</v>
      </c>
      <c r="K56" s="21">
        <f aca="true" t="shared" si="88" ref="K56:K60">ROUND(H56*2000*I56,0)</f>
        <v>90000</v>
      </c>
      <c r="L56" s="43"/>
      <c r="M56" s="21">
        <f aca="true" t="shared" si="89" ref="M56:M60">ROUND(J56+K56-L56,0)</f>
        <v>118000</v>
      </c>
      <c r="N56" s="42">
        <v>0</v>
      </c>
      <c r="O56" s="21">
        <f aca="true" t="shared" si="90" ref="O56:O60">M56-N56</f>
        <v>118000</v>
      </c>
      <c r="P56" s="42">
        <v>90000</v>
      </c>
      <c r="Q56" s="42">
        <v>0</v>
      </c>
      <c r="R56" s="42">
        <v>90000</v>
      </c>
      <c r="S56" s="42">
        <f aca="true" t="shared" si="91" ref="S56:U56">M56-P56</f>
        <v>28000</v>
      </c>
      <c r="T56" s="42">
        <f t="shared" si="91"/>
        <v>0</v>
      </c>
      <c r="U56" s="42">
        <f t="shared" si="91"/>
        <v>28000</v>
      </c>
      <c r="V56" s="52"/>
    </row>
    <row r="57" spans="1:22" s="3" customFormat="1" ht="19.5" customHeight="1">
      <c r="A57" s="16" t="s">
        <v>134</v>
      </c>
      <c r="B57" s="24" t="s">
        <v>135</v>
      </c>
      <c r="C57" s="24" t="s">
        <v>135</v>
      </c>
      <c r="D57" s="18"/>
      <c r="E57" s="18"/>
      <c r="F57" s="18">
        <f aca="true" t="shared" si="92" ref="F57:H57">F58</f>
        <v>120</v>
      </c>
      <c r="G57" s="18">
        <f t="shared" si="92"/>
        <v>113</v>
      </c>
      <c r="H57" s="18">
        <f t="shared" si="92"/>
        <v>114</v>
      </c>
      <c r="I57" s="18"/>
      <c r="J57" s="18">
        <f aca="true" t="shared" si="93" ref="J57:U57">J58</f>
        <v>233000</v>
      </c>
      <c r="K57" s="18">
        <f t="shared" si="93"/>
        <v>228000</v>
      </c>
      <c r="L57" s="18">
        <f t="shared" si="93"/>
        <v>248000</v>
      </c>
      <c r="M57" s="18">
        <f t="shared" si="93"/>
        <v>213000</v>
      </c>
      <c r="N57" s="18">
        <f t="shared" si="93"/>
        <v>0</v>
      </c>
      <c r="O57" s="18">
        <f t="shared" si="93"/>
        <v>213000</v>
      </c>
      <c r="P57" s="18">
        <f t="shared" si="93"/>
        <v>228000</v>
      </c>
      <c r="Q57" s="18">
        <f t="shared" si="93"/>
        <v>0</v>
      </c>
      <c r="R57" s="18">
        <f t="shared" si="93"/>
        <v>228000</v>
      </c>
      <c r="S57" s="18">
        <f t="shared" si="93"/>
        <v>-15000</v>
      </c>
      <c r="T57" s="18">
        <f t="shared" si="93"/>
        <v>0</v>
      </c>
      <c r="U57" s="18">
        <f t="shared" si="93"/>
        <v>-15000</v>
      </c>
      <c r="V57" s="51"/>
    </row>
    <row r="58" spans="1:22" s="3" customFormat="1" ht="19.5" customHeight="1">
      <c r="A58" s="19" t="s">
        <v>134</v>
      </c>
      <c r="B58" s="23" t="s">
        <v>135</v>
      </c>
      <c r="C58" s="23" t="s">
        <v>135</v>
      </c>
      <c r="D58" s="21"/>
      <c r="E58" s="21"/>
      <c r="F58" s="21">
        <v>120</v>
      </c>
      <c r="G58" s="22">
        <v>113</v>
      </c>
      <c r="H58" s="22">
        <v>114</v>
      </c>
      <c r="I58" s="40">
        <v>1</v>
      </c>
      <c r="J58" s="41">
        <f t="shared" si="87"/>
        <v>233000</v>
      </c>
      <c r="K58" s="21">
        <f t="shared" si="88"/>
        <v>228000</v>
      </c>
      <c r="L58" s="41">
        <v>248000</v>
      </c>
      <c r="M58" s="21">
        <f t="shared" si="89"/>
        <v>213000</v>
      </c>
      <c r="N58" s="42">
        <v>0</v>
      </c>
      <c r="O58" s="21">
        <f t="shared" si="90"/>
        <v>213000</v>
      </c>
      <c r="P58" s="42">
        <v>228000</v>
      </c>
      <c r="Q58" s="42">
        <v>0</v>
      </c>
      <c r="R58" s="42">
        <v>228000</v>
      </c>
      <c r="S58" s="42">
        <f aca="true" t="shared" si="94" ref="S58:U58">M58-P58</f>
        <v>-15000</v>
      </c>
      <c r="T58" s="42">
        <f t="shared" si="94"/>
        <v>0</v>
      </c>
      <c r="U58" s="42">
        <f t="shared" si="94"/>
        <v>-15000</v>
      </c>
      <c r="V58" s="52"/>
    </row>
    <row r="59" spans="1:22" s="3" customFormat="1" ht="19.5" customHeight="1">
      <c r="A59" s="16" t="s">
        <v>136</v>
      </c>
      <c r="B59" s="24" t="s">
        <v>137</v>
      </c>
      <c r="C59" s="24" t="s">
        <v>137</v>
      </c>
      <c r="D59" s="18"/>
      <c r="E59" s="18"/>
      <c r="F59" s="18">
        <f aca="true" t="shared" si="95" ref="F59:H59">F60</f>
        <v>277</v>
      </c>
      <c r="G59" s="18">
        <f t="shared" si="95"/>
        <v>199</v>
      </c>
      <c r="H59" s="18">
        <f t="shared" si="95"/>
        <v>201</v>
      </c>
      <c r="I59" s="18"/>
      <c r="J59" s="18">
        <f aca="true" t="shared" si="96" ref="J59:U59">J60</f>
        <v>476000</v>
      </c>
      <c r="K59" s="18">
        <f t="shared" si="96"/>
        <v>402000</v>
      </c>
      <c r="L59" s="18">
        <f t="shared" si="96"/>
        <v>598000</v>
      </c>
      <c r="M59" s="18">
        <f t="shared" si="96"/>
        <v>280000</v>
      </c>
      <c r="N59" s="18">
        <f t="shared" si="96"/>
        <v>0</v>
      </c>
      <c r="O59" s="18">
        <f t="shared" si="96"/>
        <v>280000</v>
      </c>
      <c r="P59" s="18">
        <f t="shared" si="96"/>
        <v>402000</v>
      </c>
      <c r="Q59" s="18">
        <f t="shared" si="96"/>
        <v>0</v>
      </c>
      <c r="R59" s="18">
        <f t="shared" si="96"/>
        <v>402000</v>
      </c>
      <c r="S59" s="18">
        <f t="shared" si="96"/>
        <v>-122000</v>
      </c>
      <c r="T59" s="18">
        <f t="shared" si="96"/>
        <v>0</v>
      </c>
      <c r="U59" s="18">
        <f t="shared" si="96"/>
        <v>-122000</v>
      </c>
      <c r="V59" s="51"/>
    </row>
    <row r="60" spans="1:22" s="3" customFormat="1" ht="19.5" customHeight="1">
      <c r="A60" s="19" t="s">
        <v>136</v>
      </c>
      <c r="B60" s="23" t="s">
        <v>137</v>
      </c>
      <c r="C60" s="23" t="s">
        <v>137</v>
      </c>
      <c r="D60" s="21"/>
      <c r="E60" s="21"/>
      <c r="F60" s="21">
        <v>277</v>
      </c>
      <c r="G60" s="22">
        <v>199</v>
      </c>
      <c r="H60" s="22">
        <v>201</v>
      </c>
      <c r="I60" s="40">
        <v>1</v>
      </c>
      <c r="J60" s="41">
        <f t="shared" si="87"/>
        <v>476000</v>
      </c>
      <c r="K60" s="21">
        <f t="shared" si="88"/>
        <v>402000</v>
      </c>
      <c r="L60" s="41">
        <v>598000</v>
      </c>
      <c r="M60" s="21">
        <f t="shared" si="89"/>
        <v>280000</v>
      </c>
      <c r="N60" s="42">
        <v>0</v>
      </c>
      <c r="O60" s="21">
        <f t="shared" si="90"/>
        <v>280000</v>
      </c>
      <c r="P60" s="42">
        <v>402000</v>
      </c>
      <c r="Q60" s="42">
        <v>0</v>
      </c>
      <c r="R60" s="42">
        <v>402000</v>
      </c>
      <c r="S60" s="42">
        <f aca="true" t="shared" si="97" ref="S60:U60">M60-P60</f>
        <v>-122000</v>
      </c>
      <c r="T60" s="42">
        <f t="shared" si="97"/>
        <v>0</v>
      </c>
      <c r="U60" s="42">
        <f t="shared" si="97"/>
        <v>-122000</v>
      </c>
      <c r="V60" s="52"/>
    </row>
    <row r="61" spans="1:22" s="3" customFormat="1" ht="19.5" customHeight="1">
      <c r="A61" s="16" t="s">
        <v>138</v>
      </c>
      <c r="B61" s="24" t="s">
        <v>139</v>
      </c>
      <c r="C61" s="24" t="s">
        <v>139</v>
      </c>
      <c r="D61" s="18"/>
      <c r="E61" s="18"/>
      <c r="F61" s="18">
        <f aca="true" t="shared" si="98" ref="F61:H61">SUM(F62:F64)</f>
        <v>1402</v>
      </c>
      <c r="G61" s="18">
        <f t="shared" si="98"/>
        <v>1274</v>
      </c>
      <c r="H61" s="18">
        <f t="shared" si="98"/>
        <v>1296</v>
      </c>
      <c r="I61" s="18"/>
      <c r="J61" s="18">
        <f aca="true" t="shared" si="99" ref="J61:U61">SUM(J62:J64)</f>
        <v>2420100</v>
      </c>
      <c r="K61" s="18">
        <f t="shared" si="99"/>
        <v>2358300</v>
      </c>
      <c r="L61" s="18">
        <f t="shared" si="99"/>
        <v>2598800</v>
      </c>
      <c r="M61" s="18">
        <f t="shared" si="99"/>
        <v>2179600</v>
      </c>
      <c r="N61" s="18">
        <f t="shared" si="99"/>
        <v>0</v>
      </c>
      <c r="O61" s="18">
        <f t="shared" si="99"/>
        <v>2179600</v>
      </c>
      <c r="P61" s="18">
        <f t="shared" si="99"/>
        <v>2358300</v>
      </c>
      <c r="Q61" s="18">
        <f t="shared" si="99"/>
        <v>0</v>
      </c>
      <c r="R61" s="18">
        <f t="shared" si="99"/>
        <v>2358300</v>
      </c>
      <c r="S61" s="18">
        <f t="shared" si="99"/>
        <v>-178700</v>
      </c>
      <c r="T61" s="18">
        <f t="shared" si="99"/>
        <v>0</v>
      </c>
      <c r="U61" s="18">
        <f t="shared" si="99"/>
        <v>-178700</v>
      </c>
      <c r="V61" s="51"/>
    </row>
    <row r="62" spans="1:22" s="3" customFormat="1" ht="19.5" customHeight="1">
      <c r="A62" s="19" t="s">
        <v>140</v>
      </c>
      <c r="B62" s="20" t="s">
        <v>141</v>
      </c>
      <c r="C62" s="20" t="s">
        <v>141</v>
      </c>
      <c r="D62" s="21"/>
      <c r="E62" s="21"/>
      <c r="F62" s="21">
        <v>927</v>
      </c>
      <c r="G62" s="22">
        <v>779</v>
      </c>
      <c r="H62" s="22">
        <v>779</v>
      </c>
      <c r="I62" s="40">
        <v>0.85</v>
      </c>
      <c r="J62" s="41">
        <f aca="true" t="shared" si="100" ref="J62:J64">ROUND((F62+G62)*1000*I62,0)</f>
        <v>1450100</v>
      </c>
      <c r="K62" s="21">
        <f aca="true" t="shared" si="101" ref="K62:K64">ROUND(H62*2000*I62,0)</f>
        <v>1324300</v>
      </c>
      <c r="L62" s="41">
        <v>1638800</v>
      </c>
      <c r="M62" s="21">
        <f aca="true" t="shared" si="102" ref="M62:M64">ROUND(J62+K62-L62,0)</f>
        <v>1135600</v>
      </c>
      <c r="N62" s="42">
        <v>0</v>
      </c>
      <c r="O62" s="21">
        <f aca="true" t="shared" si="103" ref="O62:O64">M62-N62</f>
        <v>1135600</v>
      </c>
      <c r="P62" s="42">
        <v>1324300</v>
      </c>
      <c r="Q62" s="42">
        <v>0</v>
      </c>
      <c r="R62" s="42">
        <v>1324300</v>
      </c>
      <c r="S62" s="42">
        <f aca="true" t="shared" si="104" ref="S62:U62">M62-P62</f>
        <v>-188700</v>
      </c>
      <c r="T62" s="42">
        <f t="shared" si="104"/>
        <v>0</v>
      </c>
      <c r="U62" s="42">
        <f t="shared" si="104"/>
        <v>-188700</v>
      </c>
      <c r="V62" s="52"/>
    </row>
    <row r="63" spans="1:22" s="3" customFormat="1" ht="19.5" customHeight="1">
      <c r="A63" s="19" t="s">
        <v>142</v>
      </c>
      <c r="B63" s="20" t="s">
        <v>143</v>
      </c>
      <c r="C63" s="20" t="s">
        <v>143</v>
      </c>
      <c r="D63" s="21"/>
      <c r="E63" s="21"/>
      <c r="F63" s="21">
        <v>234</v>
      </c>
      <c r="G63" s="22">
        <v>225</v>
      </c>
      <c r="H63" s="22">
        <v>225</v>
      </c>
      <c r="I63" s="40">
        <v>1</v>
      </c>
      <c r="J63" s="41">
        <f t="shared" si="100"/>
        <v>459000</v>
      </c>
      <c r="K63" s="21">
        <f t="shared" si="101"/>
        <v>450000</v>
      </c>
      <c r="L63" s="41">
        <v>472000</v>
      </c>
      <c r="M63" s="21">
        <f t="shared" si="102"/>
        <v>437000</v>
      </c>
      <c r="N63" s="42">
        <v>0</v>
      </c>
      <c r="O63" s="21">
        <f t="shared" si="103"/>
        <v>437000</v>
      </c>
      <c r="P63" s="42">
        <v>450000</v>
      </c>
      <c r="Q63" s="42">
        <v>0</v>
      </c>
      <c r="R63" s="42">
        <v>450000</v>
      </c>
      <c r="S63" s="42">
        <f aca="true" t="shared" si="105" ref="S63:U63">M63-P63</f>
        <v>-13000</v>
      </c>
      <c r="T63" s="42">
        <f t="shared" si="105"/>
        <v>0</v>
      </c>
      <c r="U63" s="42">
        <f t="shared" si="105"/>
        <v>-13000</v>
      </c>
      <c r="V63" s="52"/>
    </row>
    <row r="64" spans="1:22" s="3" customFormat="1" ht="19.5" customHeight="1">
      <c r="A64" s="19" t="s">
        <v>144</v>
      </c>
      <c r="B64" s="20" t="s">
        <v>145</v>
      </c>
      <c r="C64" s="20" t="s">
        <v>145</v>
      </c>
      <c r="D64" s="21"/>
      <c r="E64" s="21"/>
      <c r="F64" s="21">
        <v>241</v>
      </c>
      <c r="G64" s="22">
        <v>270</v>
      </c>
      <c r="H64" s="22">
        <v>292</v>
      </c>
      <c r="I64" s="40">
        <v>1</v>
      </c>
      <c r="J64" s="41">
        <f t="shared" si="100"/>
        <v>511000</v>
      </c>
      <c r="K64" s="21">
        <f t="shared" si="101"/>
        <v>584000</v>
      </c>
      <c r="L64" s="41">
        <v>488000</v>
      </c>
      <c r="M64" s="21">
        <f t="shared" si="102"/>
        <v>607000</v>
      </c>
      <c r="N64" s="42">
        <v>0</v>
      </c>
      <c r="O64" s="21">
        <f t="shared" si="103"/>
        <v>607000</v>
      </c>
      <c r="P64" s="42">
        <v>584000</v>
      </c>
      <c r="Q64" s="42">
        <v>0</v>
      </c>
      <c r="R64" s="42">
        <v>584000</v>
      </c>
      <c r="S64" s="42">
        <f aca="true" t="shared" si="106" ref="S64:U64">M64-P64</f>
        <v>23000</v>
      </c>
      <c r="T64" s="42">
        <f t="shared" si="106"/>
        <v>0</v>
      </c>
      <c r="U64" s="42">
        <f t="shared" si="106"/>
        <v>23000</v>
      </c>
      <c r="V64" s="52"/>
    </row>
    <row r="65" spans="1:22" s="3" customFormat="1" ht="19.5" customHeight="1">
      <c r="A65" s="16" t="s">
        <v>146</v>
      </c>
      <c r="B65" s="17" t="s">
        <v>147</v>
      </c>
      <c r="C65" s="17" t="s">
        <v>147</v>
      </c>
      <c r="D65" s="18"/>
      <c r="E65" s="18"/>
      <c r="F65" s="18">
        <f aca="true" t="shared" si="107" ref="F65:H65">F66</f>
        <v>247</v>
      </c>
      <c r="G65" s="18">
        <f t="shared" si="107"/>
        <v>312</v>
      </c>
      <c r="H65" s="18">
        <f t="shared" si="107"/>
        <v>314</v>
      </c>
      <c r="I65" s="18"/>
      <c r="J65" s="18">
        <f aca="true" t="shared" si="108" ref="J65:U65">J66</f>
        <v>559000</v>
      </c>
      <c r="K65" s="18">
        <f t="shared" si="108"/>
        <v>628000</v>
      </c>
      <c r="L65" s="18">
        <f t="shared" si="108"/>
        <v>502000</v>
      </c>
      <c r="M65" s="18">
        <f t="shared" si="108"/>
        <v>685000</v>
      </c>
      <c r="N65" s="18">
        <f t="shared" si="108"/>
        <v>0</v>
      </c>
      <c r="O65" s="18">
        <f t="shared" si="108"/>
        <v>685000</v>
      </c>
      <c r="P65" s="18">
        <f t="shared" si="108"/>
        <v>628000</v>
      </c>
      <c r="Q65" s="18">
        <f t="shared" si="108"/>
        <v>0</v>
      </c>
      <c r="R65" s="18">
        <f t="shared" si="108"/>
        <v>628000</v>
      </c>
      <c r="S65" s="18">
        <f t="shared" si="108"/>
        <v>57000</v>
      </c>
      <c r="T65" s="18">
        <f t="shared" si="108"/>
        <v>0</v>
      </c>
      <c r="U65" s="18">
        <f t="shared" si="108"/>
        <v>57000</v>
      </c>
      <c r="V65" s="51"/>
    </row>
    <row r="66" spans="1:22" s="3" customFormat="1" ht="19.5" customHeight="1">
      <c r="A66" s="19" t="s">
        <v>146</v>
      </c>
      <c r="B66" s="20" t="s">
        <v>147</v>
      </c>
      <c r="C66" s="20" t="s">
        <v>147</v>
      </c>
      <c r="D66" s="21"/>
      <c r="E66" s="21"/>
      <c r="F66" s="21">
        <v>247</v>
      </c>
      <c r="G66" s="22">
        <v>312</v>
      </c>
      <c r="H66" s="22">
        <v>314</v>
      </c>
      <c r="I66" s="40">
        <v>1</v>
      </c>
      <c r="J66" s="41">
        <f aca="true" t="shared" si="109" ref="J66:J70">ROUND((F66+G66)*1000*I66,0)</f>
        <v>559000</v>
      </c>
      <c r="K66" s="21">
        <f aca="true" t="shared" si="110" ref="K66:K70">ROUND(H66*2000*I66,0)</f>
        <v>628000</v>
      </c>
      <c r="L66" s="41">
        <v>502000</v>
      </c>
      <c r="M66" s="21">
        <f aca="true" t="shared" si="111" ref="M66:M70">ROUND(J66+K66-L66,0)</f>
        <v>685000</v>
      </c>
      <c r="N66" s="42">
        <v>0</v>
      </c>
      <c r="O66" s="21">
        <f aca="true" t="shared" si="112" ref="O66:O70">M66-N66</f>
        <v>685000</v>
      </c>
      <c r="P66" s="42">
        <v>628000</v>
      </c>
      <c r="Q66" s="42">
        <v>0</v>
      </c>
      <c r="R66" s="42">
        <v>628000</v>
      </c>
      <c r="S66" s="42">
        <f aca="true" t="shared" si="113" ref="S66:U66">M66-P66</f>
        <v>57000</v>
      </c>
      <c r="T66" s="42">
        <f t="shared" si="113"/>
        <v>0</v>
      </c>
      <c r="U66" s="42">
        <f t="shared" si="113"/>
        <v>57000</v>
      </c>
      <c r="V66" s="52"/>
    </row>
    <row r="67" spans="1:22" s="3" customFormat="1" ht="19.5" customHeight="1">
      <c r="A67" s="16" t="s">
        <v>148</v>
      </c>
      <c r="B67" s="17" t="s">
        <v>149</v>
      </c>
      <c r="C67" s="17" t="s">
        <v>149</v>
      </c>
      <c r="D67" s="18"/>
      <c r="E67" s="18"/>
      <c r="F67" s="18">
        <f aca="true" t="shared" si="114" ref="F67:H67">F68</f>
        <v>266</v>
      </c>
      <c r="G67" s="18">
        <f t="shared" si="114"/>
        <v>204</v>
      </c>
      <c r="H67" s="18">
        <f t="shared" si="114"/>
        <v>203</v>
      </c>
      <c r="I67" s="18"/>
      <c r="J67" s="18">
        <f aca="true" t="shared" si="115" ref="J67:U67">J68</f>
        <v>470000</v>
      </c>
      <c r="K67" s="18">
        <f t="shared" si="115"/>
        <v>406000</v>
      </c>
      <c r="L67" s="18">
        <f t="shared" si="115"/>
        <v>536000</v>
      </c>
      <c r="M67" s="18">
        <f t="shared" si="115"/>
        <v>340000</v>
      </c>
      <c r="N67" s="18">
        <f t="shared" si="115"/>
        <v>0</v>
      </c>
      <c r="O67" s="18">
        <f t="shared" si="115"/>
        <v>340000</v>
      </c>
      <c r="P67" s="18">
        <f t="shared" si="115"/>
        <v>406000</v>
      </c>
      <c r="Q67" s="18">
        <f t="shared" si="115"/>
        <v>0</v>
      </c>
      <c r="R67" s="18">
        <f t="shared" si="115"/>
        <v>406000</v>
      </c>
      <c r="S67" s="18">
        <f t="shared" si="115"/>
        <v>-66000</v>
      </c>
      <c r="T67" s="18">
        <f t="shared" si="115"/>
        <v>0</v>
      </c>
      <c r="U67" s="18">
        <f t="shared" si="115"/>
        <v>-66000</v>
      </c>
      <c r="V67" s="51"/>
    </row>
    <row r="68" spans="1:22" s="3" customFormat="1" ht="19.5" customHeight="1">
      <c r="A68" s="19" t="s">
        <v>148</v>
      </c>
      <c r="B68" s="20" t="s">
        <v>149</v>
      </c>
      <c r="C68" s="20" t="s">
        <v>149</v>
      </c>
      <c r="D68" s="21"/>
      <c r="E68" s="21"/>
      <c r="F68" s="21">
        <v>266</v>
      </c>
      <c r="G68" s="22">
        <v>204</v>
      </c>
      <c r="H68" s="22">
        <v>203</v>
      </c>
      <c r="I68" s="40">
        <v>1</v>
      </c>
      <c r="J68" s="41">
        <f t="shared" si="109"/>
        <v>470000</v>
      </c>
      <c r="K68" s="21">
        <f t="shared" si="110"/>
        <v>406000</v>
      </c>
      <c r="L68" s="41">
        <v>536000</v>
      </c>
      <c r="M68" s="21">
        <f t="shared" si="111"/>
        <v>340000</v>
      </c>
      <c r="N68" s="42">
        <v>0</v>
      </c>
      <c r="O68" s="21">
        <f t="shared" si="112"/>
        <v>340000</v>
      </c>
      <c r="P68" s="42">
        <v>406000</v>
      </c>
      <c r="Q68" s="42">
        <v>0</v>
      </c>
      <c r="R68" s="42">
        <v>406000</v>
      </c>
      <c r="S68" s="42">
        <f aca="true" t="shared" si="116" ref="S68:U68">M68-P68</f>
        <v>-66000</v>
      </c>
      <c r="T68" s="42">
        <f t="shared" si="116"/>
        <v>0</v>
      </c>
      <c r="U68" s="42">
        <f t="shared" si="116"/>
        <v>-66000</v>
      </c>
      <c r="V68" s="52"/>
    </row>
    <row r="69" spans="1:22" s="3" customFormat="1" ht="19.5" customHeight="1">
      <c r="A69" s="16" t="s">
        <v>150</v>
      </c>
      <c r="B69" s="17" t="s">
        <v>151</v>
      </c>
      <c r="C69" s="17" t="s">
        <v>151</v>
      </c>
      <c r="D69" s="18"/>
      <c r="E69" s="18"/>
      <c r="F69" s="18">
        <f aca="true" t="shared" si="117" ref="F69:H69">F70</f>
        <v>259</v>
      </c>
      <c r="G69" s="18">
        <f t="shared" si="117"/>
        <v>299</v>
      </c>
      <c r="H69" s="18">
        <f t="shared" si="117"/>
        <v>300</v>
      </c>
      <c r="I69" s="18"/>
      <c r="J69" s="18">
        <f aca="true" t="shared" si="118" ref="J69:U69">J70</f>
        <v>558000</v>
      </c>
      <c r="K69" s="18">
        <f t="shared" si="118"/>
        <v>600000</v>
      </c>
      <c r="L69" s="18">
        <f t="shared" si="118"/>
        <v>522000</v>
      </c>
      <c r="M69" s="18">
        <f t="shared" si="118"/>
        <v>636000</v>
      </c>
      <c r="N69" s="18">
        <f t="shared" si="118"/>
        <v>0</v>
      </c>
      <c r="O69" s="18">
        <f t="shared" si="118"/>
        <v>636000</v>
      </c>
      <c r="P69" s="18">
        <f t="shared" si="118"/>
        <v>600000</v>
      </c>
      <c r="Q69" s="18">
        <f t="shared" si="118"/>
        <v>0</v>
      </c>
      <c r="R69" s="18">
        <f t="shared" si="118"/>
        <v>600000</v>
      </c>
      <c r="S69" s="18">
        <f t="shared" si="118"/>
        <v>36000</v>
      </c>
      <c r="T69" s="18">
        <f t="shared" si="118"/>
        <v>0</v>
      </c>
      <c r="U69" s="18">
        <f t="shared" si="118"/>
        <v>36000</v>
      </c>
      <c r="V69" s="51"/>
    </row>
    <row r="70" spans="1:22" s="3" customFormat="1" ht="19.5" customHeight="1">
      <c r="A70" s="19" t="s">
        <v>150</v>
      </c>
      <c r="B70" s="20" t="s">
        <v>151</v>
      </c>
      <c r="C70" s="20" t="s">
        <v>151</v>
      </c>
      <c r="D70" s="21"/>
      <c r="E70" s="21"/>
      <c r="F70" s="21">
        <v>259</v>
      </c>
      <c r="G70" s="22">
        <v>299</v>
      </c>
      <c r="H70" s="22">
        <v>300</v>
      </c>
      <c r="I70" s="40">
        <v>1</v>
      </c>
      <c r="J70" s="41">
        <f t="shared" si="109"/>
        <v>558000</v>
      </c>
      <c r="K70" s="21">
        <f t="shared" si="110"/>
        <v>600000</v>
      </c>
      <c r="L70" s="41">
        <v>522000</v>
      </c>
      <c r="M70" s="21">
        <f t="shared" si="111"/>
        <v>636000</v>
      </c>
      <c r="N70" s="42">
        <v>0</v>
      </c>
      <c r="O70" s="21">
        <f t="shared" si="112"/>
        <v>636000</v>
      </c>
      <c r="P70" s="42">
        <v>600000</v>
      </c>
      <c r="Q70" s="42">
        <v>0</v>
      </c>
      <c r="R70" s="42">
        <v>600000</v>
      </c>
      <c r="S70" s="42">
        <f aca="true" t="shared" si="119" ref="S70:U70">M70-P70</f>
        <v>36000</v>
      </c>
      <c r="T70" s="42">
        <f t="shared" si="119"/>
        <v>0</v>
      </c>
      <c r="U70" s="42">
        <f t="shared" si="119"/>
        <v>36000</v>
      </c>
      <c r="V70" s="52"/>
    </row>
    <row r="71" spans="1:22" s="3" customFormat="1" ht="19.5" customHeight="1">
      <c r="A71" s="16" t="s">
        <v>152</v>
      </c>
      <c r="B71" s="17" t="s">
        <v>153</v>
      </c>
      <c r="C71" s="17" t="s">
        <v>153</v>
      </c>
      <c r="D71" s="18"/>
      <c r="E71" s="18"/>
      <c r="F71" s="18">
        <f aca="true" t="shared" si="120" ref="F71:H71">F72</f>
        <v>141</v>
      </c>
      <c r="G71" s="18">
        <f t="shared" si="120"/>
        <v>169</v>
      </c>
      <c r="H71" s="18">
        <f t="shared" si="120"/>
        <v>169</v>
      </c>
      <c r="I71" s="18"/>
      <c r="J71" s="18">
        <f aca="true" t="shared" si="121" ref="J71:U71">J72</f>
        <v>310000</v>
      </c>
      <c r="K71" s="18">
        <f t="shared" si="121"/>
        <v>338000</v>
      </c>
      <c r="L71" s="18">
        <f t="shared" si="121"/>
        <v>280000</v>
      </c>
      <c r="M71" s="18">
        <f t="shared" si="121"/>
        <v>368000</v>
      </c>
      <c r="N71" s="18">
        <f t="shared" si="121"/>
        <v>0</v>
      </c>
      <c r="O71" s="18">
        <f t="shared" si="121"/>
        <v>368000</v>
      </c>
      <c r="P71" s="18">
        <f t="shared" si="121"/>
        <v>338000</v>
      </c>
      <c r="Q71" s="18">
        <f t="shared" si="121"/>
        <v>0</v>
      </c>
      <c r="R71" s="18">
        <f t="shared" si="121"/>
        <v>338000</v>
      </c>
      <c r="S71" s="18">
        <f t="shared" si="121"/>
        <v>30000</v>
      </c>
      <c r="T71" s="18">
        <f t="shared" si="121"/>
        <v>0</v>
      </c>
      <c r="U71" s="18">
        <f t="shared" si="121"/>
        <v>30000</v>
      </c>
      <c r="V71" s="51"/>
    </row>
    <row r="72" spans="1:22" s="3" customFormat="1" ht="19.5" customHeight="1">
      <c r="A72" s="19" t="s">
        <v>152</v>
      </c>
      <c r="B72" s="20" t="s">
        <v>153</v>
      </c>
      <c r="C72" s="20" t="s">
        <v>153</v>
      </c>
      <c r="D72" s="21"/>
      <c r="E72" s="21"/>
      <c r="F72" s="21">
        <v>141</v>
      </c>
      <c r="G72" s="22">
        <v>169</v>
      </c>
      <c r="H72" s="22">
        <v>169</v>
      </c>
      <c r="I72" s="40">
        <v>1</v>
      </c>
      <c r="J72" s="41">
        <f aca="true" t="shared" si="122" ref="J72:J78">ROUND((F72+G72)*1000*I72,0)</f>
        <v>310000</v>
      </c>
      <c r="K72" s="21">
        <f aca="true" t="shared" si="123" ref="K72:K78">ROUND(H72*2000*I72,0)</f>
        <v>338000</v>
      </c>
      <c r="L72" s="41">
        <v>280000</v>
      </c>
      <c r="M72" s="21">
        <f aca="true" t="shared" si="124" ref="M72:M78">ROUND(J72+K72-L72,0)</f>
        <v>368000</v>
      </c>
      <c r="N72" s="42">
        <v>0</v>
      </c>
      <c r="O72" s="21">
        <f aca="true" t="shared" si="125" ref="O72:O78">M72-N72</f>
        <v>368000</v>
      </c>
      <c r="P72" s="42">
        <v>338000</v>
      </c>
      <c r="Q72" s="42">
        <v>0</v>
      </c>
      <c r="R72" s="42">
        <v>338000</v>
      </c>
      <c r="S72" s="42">
        <f aca="true" t="shared" si="126" ref="S72:U72">M72-P72</f>
        <v>30000</v>
      </c>
      <c r="T72" s="42">
        <f t="shared" si="126"/>
        <v>0</v>
      </c>
      <c r="U72" s="42">
        <f t="shared" si="126"/>
        <v>30000</v>
      </c>
      <c r="V72" s="52"/>
    </row>
    <row r="73" spans="1:22" s="3" customFormat="1" ht="19.5" customHeight="1">
      <c r="A73" s="16" t="s">
        <v>154</v>
      </c>
      <c r="B73" s="17" t="s">
        <v>155</v>
      </c>
      <c r="C73" s="17" t="s">
        <v>155</v>
      </c>
      <c r="D73" s="18"/>
      <c r="E73" s="18"/>
      <c r="F73" s="18">
        <f aca="true" t="shared" si="127" ref="F73:H73">SUM(F74:F78)</f>
        <v>2906</v>
      </c>
      <c r="G73" s="18">
        <f t="shared" si="127"/>
        <v>2624</v>
      </c>
      <c r="H73" s="18">
        <f t="shared" si="127"/>
        <v>2777</v>
      </c>
      <c r="I73" s="18"/>
      <c r="J73" s="18">
        <f aca="true" t="shared" si="128" ref="J73:U73">SUM(J74:J78)</f>
        <v>3802750</v>
      </c>
      <c r="K73" s="18">
        <f t="shared" si="128"/>
        <v>3829700</v>
      </c>
      <c r="L73" s="18">
        <f t="shared" si="128"/>
        <v>4020400</v>
      </c>
      <c r="M73" s="18">
        <f t="shared" si="128"/>
        <v>3612050</v>
      </c>
      <c r="N73" s="18">
        <f t="shared" si="128"/>
        <v>2203500</v>
      </c>
      <c r="O73" s="18">
        <f t="shared" si="128"/>
        <v>1408550</v>
      </c>
      <c r="P73" s="18">
        <f t="shared" si="128"/>
        <v>3829700</v>
      </c>
      <c r="Q73" s="18">
        <f t="shared" si="128"/>
        <v>2206100</v>
      </c>
      <c r="R73" s="18">
        <f t="shared" si="128"/>
        <v>1623600</v>
      </c>
      <c r="S73" s="18">
        <f t="shared" si="128"/>
        <v>-217650</v>
      </c>
      <c r="T73" s="18">
        <f t="shared" si="128"/>
        <v>-2600</v>
      </c>
      <c r="U73" s="18">
        <f t="shared" si="128"/>
        <v>-215050</v>
      </c>
      <c r="V73" s="51"/>
    </row>
    <row r="74" spans="1:22" s="3" customFormat="1" ht="19.5" customHeight="1">
      <c r="A74" s="19" t="s">
        <v>156</v>
      </c>
      <c r="B74" s="20" t="s">
        <v>157</v>
      </c>
      <c r="C74" s="20" t="s">
        <v>157</v>
      </c>
      <c r="D74" s="21"/>
      <c r="E74" s="21"/>
      <c r="F74" s="21">
        <v>1612</v>
      </c>
      <c r="G74" s="22">
        <v>1628</v>
      </c>
      <c r="H74" s="22">
        <v>1697</v>
      </c>
      <c r="I74" s="40">
        <v>0.65</v>
      </c>
      <c r="J74" s="41">
        <f t="shared" si="122"/>
        <v>2106000</v>
      </c>
      <c r="K74" s="21">
        <f t="shared" si="123"/>
        <v>2206100</v>
      </c>
      <c r="L74" s="41">
        <v>2108600</v>
      </c>
      <c r="M74" s="21">
        <f t="shared" si="124"/>
        <v>2203500</v>
      </c>
      <c r="N74" s="42">
        <v>2203500</v>
      </c>
      <c r="O74" s="21">
        <f t="shared" si="125"/>
        <v>0</v>
      </c>
      <c r="P74" s="42">
        <v>2206100</v>
      </c>
      <c r="Q74" s="42">
        <v>2206100</v>
      </c>
      <c r="R74" s="42">
        <v>0</v>
      </c>
      <c r="S74" s="42">
        <f aca="true" t="shared" si="129" ref="S74:U74">M74-P74</f>
        <v>-2600</v>
      </c>
      <c r="T74" s="42">
        <f t="shared" si="129"/>
        <v>-2600</v>
      </c>
      <c r="U74" s="42">
        <f t="shared" si="129"/>
        <v>0</v>
      </c>
      <c r="V74" s="52"/>
    </row>
    <row r="75" spans="1:22" s="3" customFormat="1" ht="19.5" customHeight="1">
      <c r="A75" s="19" t="s">
        <v>158</v>
      </c>
      <c r="B75" s="20" t="s">
        <v>159</v>
      </c>
      <c r="C75" s="20" t="s">
        <v>159</v>
      </c>
      <c r="D75" s="21"/>
      <c r="E75" s="21"/>
      <c r="F75" s="21">
        <v>724</v>
      </c>
      <c r="G75" s="22">
        <v>477</v>
      </c>
      <c r="H75" s="22">
        <v>482</v>
      </c>
      <c r="I75" s="40">
        <v>0.65</v>
      </c>
      <c r="J75" s="41">
        <f t="shared" si="122"/>
        <v>780650</v>
      </c>
      <c r="K75" s="21">
        <f t="shared" si="123"/>
        <v>626600</v>
      </c>
      <c r="L75" s="41">
        <v>965900</v>
      </c>
      <c r="M75" s="21">
        <f t="shared" si="124"/>
        <v>441350</v>
      </c>
      <c r="N75" s="42">
        <v>0</v>
      </c>
      <c r="O75" s="21">
        <f t="shared" si="125"/>
        <v>441350</v>
      </c>
      <c r="P75" s="42">
        <v>626600</v>
      </c>
      <c r="Q75" s="42">
        <v>0</v>
      </c>
      <c r="R75" s="42">
        <v>626600</v>
      </c>
      <c r="S75" s="42">
        <f aca="true" t="shared" si="130" ref="S75:U75">M75-P75</f>
        <v>-185250</v>
      </c>
      <c r="T75" s="42">
        <f t="shared" si="130"/>
        <v>0</v>
      </c>
      <c r="U75" s="42">
        <f t="shared" si="130"/>
        <v>-185250</v>
      </c>
      <c r="V75" s="52"/>
    </row>
    <row r="76" spans="1:22" s="3" customFormat="1" ht="19.5" customHeight="1">
      <c r="A76" s="19" t="s">
        <v>160</v>
      </c>
      <c r="B76" s="20" t="s">
        <v>161</v>
      </c>
      <c r="C76" s="20" t="s">
        <v>161</v>
      </c>
      <c r="D76" s="21"/>
      <c r="E76" s="21"/>
      <c r="F76" s="21">
        <v>222</v>
      </c>
      <c r="G76" s="22">
        <v>158</v>
      </c>
      <c r="H76" s="22">
        <v>220</v>
      </c>
      <c r="I76" s="40">
        <v>0.65</v>
      </c>
      <c r="J76" s="41">
        <f t="shared" si="122"/>
        <v>247000</v>
      </c>
      <c r="K76" s="21">
        <f t="shared" si="123"/>
        <v>286000</v>
      </c>
      <c r="L76" s="41">
        <v>293800</v>
      </c>
      <c r="M76" s="21">
        <f t="shared" si="124"/>
        <v>239200</v>
      </c>
      <c r="N76" s="42">
        <v>0</v>
      </c>
      <c r="O76" s="21">
        <f t="shared" si="125"/>
        <v>239200</v>
      </c>
      <c r="P76" s="42">
        <v>286000</v>
      </c>
      <c r="Q76" s="42">
        <v>0</v>
      </c>
      <c r="R76" s="42">
        <v>286000</v>
      </c>
      <c r="S76" s="42">
        <f aca="true" t="shared" si="131" ref="S76:U76">M76-P76</f>
        <v>-46800</v>
      </c>
      <c r="T76" s="42">
        <f t="shared" si="131"/>
        <v>0</v>
      </c>
      <c r="U76" s="42">
        <f t="shared" si="131"/>
        <v>-46800</v>
      </c>
      <c r="V76" s="52"/>
    </row>
    <row r="77" spans="1:22" s="3" customFormat="1" ht="19.5" customHeight="1">
      <c r="A77" s="19" t="s">
        <v>162</v>
      </c>
      <c r="B77" s="20" t="s">
        <v>163</v>
      </c>
      <c r="C77" s="20" t="s">
        <v>163</v>
      </c>
      <c r="D77" s="21"/>
      <c r="E77" s="21"/>
      <c r="F77" s="21">
        <v>216</v>
      </c>
      <c r="G77" s="22">
        <v>227</v>
      </c>
      <c r="H77" s="22">
        <v>228</v>
      </c>
      <c r="I77" s="40">
        <v>1</v>
      </c>
      <c r="J77" s="41">
        <f t="shared" si="122"/>
        <v>443000</v>
      </c>
      <c r="K77" s="21">
        <f t="shared" si="123"/>
        <v>456000</v>
      </c>
      <c r="L77" s="41">
        <v>426000</v>
      </c>
      <c r="M77" s="21">
        <f t="shared" si="124"/>
        <v>473000</v>
      </c>
      <c r="N77" s="42">
        <v>0</v>
      </c>
      <c r="O77" s="21">
        <f t="shared" si="125"/>
        <v>473000</v>
      </c>
      <c r="P77" s="42">
        <v>456000</v>
      </c>
      <c r="Q77" s="42">
        <v>0</v>
      </c>
      <c r="R77" s="42">
        <v>456000</v>
      </c>
      <c r="S77" s="42">
        <f aca="true" t="shared" si="132" ref="S77:U77">M77-P77</f>
        <v>17000</v>
      </c>
      <c r="T77" s="42">
        <f t="shared" si="132"/>
        <v>0</v>
      </c>
      <c r="U77" s="42">
        <f t="shared" si="132"/>
        <v>17000</v>
      </c>
      <c r="V77" s="52"/>
    </row>
    <row r="78" spans="1:22" s="3" customFormat="1" ht="19.5" customHeight="1">
      <c r="A78" s="19" t="s">
        <v>164</v>
      </c>
      <c r="B78" s="20" t="s">
        <v>165</v>
      </c>
      <c r="C78" s="20" t="s">
        <v>165</v>
      </c>
      <c r="D78" s="21"/>
      <c r="E78" s="21"/>
      <c r="F78" s="21">
        <v>132</v>
      </c>
      <c r="G78" s="22">
        <v>134</v>
      </c>
      <c r="H78" s="22">
        <v>150</v>
      </c>
      <c r="I78" s="40">
        <v>0.85</v>
      </c>
      <c r="J78" s="41">
        <f t="shared" si="122"/>
        <v>226100</v>
      </c>
      <c r="K78" s="21">
        <f t="shared" si="123"/>
        <v>255000</v>
      </c>
      <c r="L78" s="41">
        <v>226100</v>
      </c>
      <c r="M78" s="21">
        <f t="shared" si="124"/>
        <v>255000</v>
      </c>
      <c r="N78" s="42">
        <v>0</v>
      </c>
      <c r="O78" s="21">
        <f t="shared" si="125"/>
        <v>255000</v>
      </c>
      <c r="P78" s="42">
        <v>255000</v>
      </c>
      <c r="Q78" s="42">
        <v>0</v>
      </c>
      <c r="R78" s="42">
        <v>255000</v>
      </c>
      <c r="S78" s="42">
        <f aca="true" t="shared" si="133" ref="S78:U78">M78-P78</f>
        <v>0</v>
      </c>
      <c r="T78" s="42">
        <f t="shared" si="133"/>
        <v>0</v>
      </c>
      <c r="U78" s="42">
        <f t="shared" si="133"/>
        <v>0</v>
      </c>
      <c r="V78" s="52"/>
    </row>
    <row r="79" spans="1:22" s="3" customFormat="1" ht="19.5" customHeight="1">
      <c r="A79" s="16" t="s">
        <v>166</v>
      </c>
      <c r="B79" s="17" t="s">
        <v>167</v>
      </c>
      <c r="C79" s="17" t="s">
        <v>167</v>
      </c>
      <c r="D79" s="18"/>
      <c r="E79" s="18"/>
      <c r="F79" s="18">
        <f aca="true" t="shared" si="134" ref="F79:H79">F80</f>
        <v>260</v>
      </c>
      <c r="G79" s="18">
        <f t="shared" si="134"/>
        <v>218</v>
      </c>
      <c r="H79" s="18">
        <f t="shared" si="134"/>
        <v>229</v>
      </c>
      <c r="I79" s="18"/>
      <c r="J79" s="18">
        <f aca="true" t="shared" si="135" ref="J79:U79">J80</f>
        <v>310700</v>
      </c>
      <c r="K79" s="18">
        <f t="shared" si="135"/>
        <v>297700</v>
      </c>
      <c r="L79" s="18">
        <f t="shared" si="135"/>
        <v>360100</v>
      </c>
      <c r="M79" s="18">
        <f t="shared" si="135"/>
        <v>248300</v>
      </c>
      <c r="N79" s="18">
        <f t="shared" si="135"/>
        <v>0</v>
      </c>
      <c r="O79" s="18">
        <f t="shared" si="135"/>
        <v>248300</v>
      </c>
      <c r="P79" s="18">
        <f t="shared" si="135"/>
        <v>297700</v>
      </c>
      <c r="Q79" s="18">
        <f t="shared" si="135"/>
        <v>0</v>
      </c>
      <c r="R79" s="18">
        <f t="shared" si="135"/>
        <v>297700</v>
      </c>
      <c r="S79" s="18">
        <f t="shared" si="135"/>
        <v>-49400</v>
      </c>
      <c r="T79" s="18">
        <f t="shared" si="135"/>
        <v>0</v>
      </c>
      <c r="U79" s="18">
        <f t="shared" si="135"/>
        <v>-49400</v>
      </c>
      <c r="V79" s="51"/>
    </row>
    <row r="80" spans="1:22" s="3" customFormat="1" ht="19.5" customHeight="1">
      <c r="A80" s="19" t="s">
        <v>166</v>
      </c>
      <c r="B80" s="20" t="s">
        <v>167</v>
      </c>
      <c r="C80" s="20" t="s">
        <v>167</v>
      </c>
      <c r="D80" s="21"/>
      <c r="E80" s="21"/>
      <c r="F80" s="21">
        <v>260</v>
      </c>
      <c r="G80" s="22">
        <v>218</v>
      </c>
      <c r="H80" s="22">
        <v>229</v>
      </c>
      <c r="I80" s="40">
        <v>0.65</v>
      </c>
      <c r="J80" s="41">
        <f aca="true" t="shared" si="136" ref="J80:J83">ROUND((F80+G80)*1000*I80,0)</f>
        <v>310700</v>
      </c>
      <c r="K80" s="21">
        <f aca="true" t="shared" si="137" ref="K80:K83">ROUND(H80*2000*I80,0)</f>
        <v>297700</v>
      </c>
      <c r="L80" s="41">
        <v>360100</v>
      </c>
      <c r="M80" s="21">
        <f aca="true" t="shared" si="138" ref="M80:M83">ROUND(J80+K80-L80,0)</f>
        <v>248300</v>
      </c>
      <c r="N80" s="42">
        <v>0</v>
      </c>
      <c r="O80" s="21">
        <f aca="true" t="shared" si="139" ref="O80:O83">M80-N80</f>
        <v>248300</v>
      </c>
      <c r="P80" s="42">
        <v>297700</v>
      </c>
      <c r="Q80" s="42">
        <v>0</v>
      </c>
      <c r="R80" s="42">
        <v>297700</v>
      </c>
      <c r="S80" s="42">
        <f aca="true" t="shared" si="140" ref="S80:U80">M80-P80</f>
        <v>-49400</v>
      </c>
      <c r="T80" s="42">
        <f t="shared" si="140"/>
        <v>0</v>
      </c>
      <c r="U80" s="42">
        <f t="shared" si="140"/>
        <v>-49400</v>
      </c>
      <c r="V80" s="52"/>
    </row>
    <row r="81" spans="1:22" s="3" customFormat="1" ht="19.5" customHeight="1">
      <c r="A81" s="16" t="s">
        <v>168</v>
      </c>
      <c r="B81" s="17" t="s">
        <v>169</v>
      </c>
      <c r="C81" s="17" t="s">
        <v>169</v>
      </c>
      <c r="D81" s="18"/>
      <c r="E81" s="18"/>
      <c r="F81" s="18">
        <f aca="true" t="shared" si="141" ref="F81:H81">SUM(F82:F83)</f>
        <v>510</v>
      </c>
      <c r="G81" s="18">
        <f t="shared" si="141"/>
        <v>514</v>
      </c>
      <c r="H81" s="18">
        <f t="shared" si="141"/>
        <v>524</v>
      </c>
      <c r="I81" s="18"/>
      <c r="J81" s="18">
        <f aca="true" t="shared" si="142" ref="J81:U81">SUM(J82:J83)</f>
        <v>904150</v>
      </c>
      <c r="K81" s="18">
        <f t="shared" si="142"/>
        <v>930400</v>
      </c>
      <c r="L81" s="18">
        <f t="shared" si="142"/>
        <v>825800</v>
      </c>
      <c r="M81" s="18">
        <f t="shared" si="142"/>
        <v>1008750</v>
      </c>
      <c r="N81" s="18">
        <f t="shared" si="142"/>
        <v>0</v>
      </c>
      <c r="O81" s="18">
        <f t="shared" si="142"/>
        <v>1008750</v>
      </c>
      <c r="P81" s="18">
        <f t="shared" si="142"/>
        <v>930400</v>
      </c>
      <c r="Q81" s="18">
        <f t="shared" si="142"/>
        <v>0</v>
      </c>
      <c r="R81" s="18">
        <f t="shared" si="142"/>
        <v>930400</v>
      </c>
      <c r="S81" s="18">
        <f t="shared" si="142"/>
        <v>78350</v>
      </c>
      <c r="T81" s="18">
        <f t="shared" si="142"/>
        <v>0</v>
      </c>
      <c r="U81" s="18">
        <f t="shared" si="142"/>
        <v>78350</v>
      </c>
      <c r="V81" s="51"/>
    </row>
    <row r="82" spans="1:22" s="3" customFormat="1" ht="19.5" customHeight="1">
      <c r="A82" s="19" t="s">
        <v>170</v>
      </c>
      <c r="B82" s="20" t="s">
        <v>171</v>
      </c>
      <c r="C82" s="20" t="s">
        <v>171</v>
      </c>
      <c r="D82" s="21"/>
      <c r="E82" s="21"/>
      <c r="F82" s="21">
        <v>416</v>
      </c>
      <c r="G82" s="22">
        <v>383</v>
      </c>
      <c r="H82" s="22">
        <v>392</v>
      </c>
      <c r="I82" s="40">
        <v>0.85</v>
      </c>
      <c r="J82" s="41">
        <f t="shared" si="136"/>
        <v>679150</v>
      </c>
      <c r="K82" s="21">
        <f t="shared" si="137"/>
        <v>666400</v>
      </c>
      <c r="L82" s="41">
        <v>635800</v>
      </c>
      <c r="M82" s="21">
        <f t="shared" si="138"/>
        <v>709750</v>
      </c>
      <c r="N82" s="42">
        <v>0</v>
      </c>
      <c r="O82" s="21">
        <f t="shared" si="139"/>
        <v>709750</v>
      </c>
      <c r="P82" s="42">
        <v>666400</v>
      </c>
      <c r="Q82" s="42">
        <v>0</v>
      </c>
      <c r="R82" s="42">
        <v>666400</v>
      </c>
      <c r="S82" s="42">
        <f aca="true" t="shared" si="143" ref="S82:U82">M82-P82</f>
        <v>43350</v>
      </c>
      <c r="T82" s="42">
        <f t="shared" si="143"/>
        <v>0</v>
      </c>
      <c r="U82" s="42">
        <f t="shared" si="143"/>
        <v>43350</v>
      </c>
      <c r="V82" s="52"/>
    </row>
    <row r="83" spans="1:22" s="3" customFormat="1" ht="19.5" customHeight="1">
      <c r="A83" s="19" t="s">
        <v>172</v>
      </c>
      <c r="B83" s="20" t="s">
        <v>173</v>
      </c>
      <c r="C83" s="20" t="s">
        <v>173</v>
      </c>
      <c r="D83" s="21"/>
      <c r="E83" s="21"/>
      <c r="F83" s="21">
        <v>94</v>
      </c>
      <c r="G83" s="22">
        <v>131</v>
      </c>
      <c r="H83" s="22">
        <v>132</v>
      </c>
      <c r="I83" s="40">
        <v>1</v>
      </c>
      <c r="J83" s="41">
        <f t="shared" si="136"/>
        <v>225000</v>
      </c>
      <c r="K83" s="21">
        <f t="shared" si="137"/>
        <v>264000</v>
      </c>
      <c r="L83" s="41">
        <v>190000</v>
      </c>
      <c r="M83" s="21">
        <f t="shared" si="138"/>
        <v>299000</v>
      </c>
      <c r="N83" s="42">
        <v>0</v>
      </c>
      <c r="O83" s="21">
        <f t="shared" si="139"/>
        <v>299000</v>
      </c>
      <c r="P83" s="42">
        <v>264000</v>
      </c>
      <c r="Q83" s="42">
        <v>0</v>
      </c>
      <c r="R83" s="42">
        <v>264000</v>
      </c>
      <c r="S83" s="42">
        <f aca="true" t="shared" si="144" ref="S83:U83">M83-P83</f>
        <v>35000</v>
      </c>
      <c r="T83" s="42">
        <f t="shared" si="144"/>
        <v>0</v>
      </c>
      <c r="U83" s="42">
        <f t="shared" si="144"/>
        <v>35000</v>
      </c>
      <c r="V83" s="52"/>
    </row>
    <row r="84" spans="1:22" s="3" customFormat="1" ht="19.5" customHeight="1">
      <c r="A84" s="16" t="s">
        <v>174</v>
      </c>
      <c r="B84" s="17" t="s">
        <v>175</v>
      </c>
      <c r="C84" s="17" t="s">
        <v>175</v>
      </c>
      <c r="D84" s="18"/>
      <c r="E84" s="18"/>
      <c r="F84" s="18">
        <f aca="true" t="shared" si="145" ref="F84:H84">F85</f>
        <v>362</v>
      </c>
      <c r="G84" s="18">
        <f t="shared" si="145"/>
        <v>292</v>
      </c>
      <c r="H84" s="18">
        <f t="shared" si="145"/>
        <v>316</v>
      </c>
      <c r="I84" s="18"/>
      <c r="J84" s="18">
        <f aca="true" t="shared" si="146" ref="J84:U84">J85</f>
        <v>654000</v>
      </c>
      <c r="K84" s="18">
        <f t="shared" si="146"/>
        <v>632000</v>
      </c>
      <c r="L84" s="18">
        <f t="shared" si="146"/>
        <v>754000</v>
      </c>
      <c r="M84" s="18">
        <f t="shared" si="146"/>
        <v>532000</v>
      </c>
      <c r="N84" s="18">
        <f t="shared" si="146"/>
        <v>0</v>
      </c>
      <c r="O84" s="18">
        <f t="shared" si="146"/>
        <v>532000</v>
      </c>
      <c r="P84" s="18">
        <f t="shared" si="146"/>
        <v>632000</v>
      </c>
      <c r="Q84" s="18">
        <f t="shared" si="146"/>
        <v>0</v>
      </c>
      <c r="R84" s="18">
        <f t="shared" si="146"/>
        <v>632000</v>
      </c>
      <c r="S84" s="18">
        <f t="shared" si="146"/>
        <v>-100000</v>
      </c>
      <c r="T84" s="18">
        <f t="shared" si="146"/>
        <v>0</v>
      </c>
      <c r="U84" s="18">
        <f t="shared" si="146"/>
        <v>-100000</v>
      </c>
      <c r="V84" s="51"/>
    </row>
    <row r="85" spans="1:22" s="3" customFormat="1" ht="19.5" customHeight="1">
      <c r="A85" s="19" t="s">
        <v>174</v>
      </c>
      <c r="B85" s="20" t="s">
        <v>175</v>
      </c>
      <c r="C85" s="20" t="s">
        <v>175</v>
      </c>
      <c r="D85" s="21"/>
      <c r="E85" s="21"/>
      <c r="F85" s="21">
        <v>362</v>
      </c>
      <c r="G85" s="22">
        <v>292</v>
      </c>
      <c r="H85" s="22">
        <v>316</v>
      </c>
      <c r="I85" s="40">
        <v>1</v>
      </c>
      <c r="J85" s="41">
        <f aca="true" t="shared" si="147" ref="J85:J89">ROUND((F85+G85)*1000*I85,0)</f>
        <v>654000</v>
      </c>
      <c r="K85" s="21">
        <f aca="true" t="shared" si="148" ref="K85:K89">ROUND(H85*2000*I85,0)</f>
        <v>632000</v>
      </c>
      <c r="L85" s="41">
        <v>754000</v>
      </c>
      <c r="M85" s="21">
        <f aca="true" t="shared" si="149" ref="M85:M89">ROUND(J85+K85-L85,0)</f>
        <v>532000</v>
      </c>
      <c r="N85" s="42">
        <v>0</v>
      </c>
      <c r="O85" s="21">
        <f aca="true" t="shared" si="150" ref="O85:O89">M85-N85</f>
        <v>532000</v>
      </c>
      <c r="P85" s="42">
        <v>632000</v>
      </c>
      <c r="Q85" s="42">
        <v>0</v>
      </c>
      <c r="R85" s="42">
        <v>632000</v>
      </c>
      <c r="S85" s="42">
        <f aca="true" t="shared" si="151" ref="S85:U85">M85-P85</f>
        <v>-100000</v>
      </c>
      <c r="T85" s="42">
        <f t="shared" si="151"/>
        <v>0</v>
      </c>
      <c r="U85" s="42">
        <f t="shared" si="151"/>
        <v>-100000</v>
      </c>
      <c r="V85" s="52"/>
    </row>
    <row r="86" spans="1:22" s="3" customFormat="1" ht="19.5" customHeight="1">
      <c r="A86" s="16" t="s">
        <v>176</v>
      </c>
      <c r="B86" s="17" t="s">
        <v>177</v>
      </c>
      <c r="C86" s="17" t="s">
        <v>177</v>
      </c>
      <c r="D86" s="18"/>
      <c r="E86" s="18"/>
      <c r="F86" s="18">
        <f aca="true" t="shared" si="152" ref="F86:H86">F87</f>
        <v>916</v>
      </c>
      <c r="G86" s="18">
        <f t="shared" si="152"/>
        <v>868</v>
      </c>
      <c r="H86" s="18">
        <f t="shared" si="152"/>
        <v>1131</v>
      </c>
      <c r="I86" s="18"/>
      <c r="J86" s="18">
        <f aca="true" t="shared" si="153" ref="J86:U86">J87</f>
        <v>1784000</v>
      </c>
      <c r="K86" s="18">
        <f t="shared" si="153"/>
        <v>2262000</v>
      </c>
      <c r="L86" s="18">
        <f t="shared" si="153"/>
        <v>1880000</v>
      </c>
      <c r="M86" s="18">
        <f t="shared" si="153"/>
        <v>2166000</v>
      </c>
      <c r="N86" s="18">
        <f t="shared" si="153"/>
        <v>2166000</v>
      </c>
      <c r="O86" s="18">
        <f t="shared" si="153"/>
        <v>0</v>
      </c>
      <c r="P86" s="18">
        <f t="shared" si="153"/>
        <v>2262000</v>
      </c>
      <c r="Q86" s="18">
        <f t="shared" si="153"/>
        <v>2262000</v>
      </c>
      <c r="R86" s="18">
        <f t="shared" si="153"/>
        <v>0</v>
      </c>
      <c r="S86" s="18">
        <f t="shared" si="153"/>
        <v>-96000</v>
      </c>
      <c r="T86" s="18">
        <f t="shared" si="153"/>
        <v>-96000</v>
      </c>
      <c r="U86" s="18">
        <f t="shared" si="153"/>
        <v>0</v>
      </c>
      <c r="V86" s="51"/>
    </row>
    <row r="87" spans="1:22" s="3" customFormat="1" ht="19.5" customHeight="1">
      <c r="A87" s="19" t="s">
        <v>176</v>
      </c>
      <c r="B87" s="20" t="s">
        <v>177</v>
      </c>
      <c r="C87" s="20" t="s">
        <v>177</v>
      </c>
      <c r="D87" s="21"/>
      <c r="E87" s="21"/>
      <c r="F87" s="21">
        <v>916</v>
      </c>
      <c r="G87" s="22">
        <v>868</v>
      </c>
      <c r="H87" s="22">
        <v>1131</v>
      </c>
      <c r="I87" s="40">
        <v>1</v>
      </c>
      <c r="J87" s="41">
        <f t="shared" si="147"/>
        <v>1784000</v>
      </c>
      <c r="K87" s="21">
        <f t="shared" si="148"/>
        <v>2262000</v>
      </c>
      <c r="L87" s="41">
        <v>1880000</v>
      </c>
      <c r="M87" s="21">
        <f t="shared" si="149"/>
        <v>2166000</v>
      </c>
      <c r="N87" s="42">
        <v>2166000</v>
      </c>
      <c r="O87" s="21">
        <f t="shared" si="150"/>
        <v>0</v>
      </c>
      <c r="P87" s="42">
        <v>2262000</v>
      </c>
      <c r="Q87" s="42">
        <v>2262000</v>
      </c>
      <c r="R87" s="42">
        <v>0</v>
      </c>
      <c r="S87" s="42">
        <f aca="true" t="shared" si="154" ref="S87:U87">M87-P87</f>
        <v>-96000</v>
      </c>
      <c r="T87" s="42">
        <f t="shared" si="154"/>
        <v>-96000</v>
      </c>
      <c r="U87" s="42">
        <f t="shared" si="154"/>
        <v>0</v>
      </c>
      <c r="V87" s="52"/>
    </row>
    <row r="88" spans="1:22" s="3" customFormat="1" ht="19.5" customHeight="1">
      <c r="A88" s="16" t="s">
        <v>178</v>
      </c>
      <c r="B88" s="17" t="s">
        <v>179</v>
      </c>
      <c r="C88" s="17" t="s">
        <v>179</v>
      </c>
      <c r="D88" s="18"/>
      <c r="E88" s="18"/>
      <c r="F88" s="18">
        <f aca="true" t="shared" si="155" ref="F88:H88">F89</f>
        <v>249</v>
      </c>
      <c r="G88" s="18">
        <f t="shared" si="155"/>
        <v>261</v>
      </c>
      <c r="H88" s="18">
        <f t="shared" si="155"/>
        <v>262</v>
      </c>
      <c r="I88" s="18"/>
      <c r="J88" s="18">
        <f aca="true" t="shared" si="156" ref="J88:U88">J89</f>
        <v>510000</v>
      </c>
      <c r="K88" s="18">
        <f t="shared" si="156"/>
        <v>524000</v>
      </c>
      <c r="L88" s="18">
        <f t="shared" si="156"/>
        <v>460000</v>
      </c>
      <c r="M88" s="18">
        <f t="shared" si="156"/>
        <v>574000</v>
      </c>
      <c r="N88" s="18">
        <f t="shared" si="156"/>
        <v>0</v>
      </c>
      <c r="O88" s="18">
        <f t="shared" si="156"/>
        <v>574000</v>
      </c>
      <c r="P88" s="18">
        <f t="shared" si="156"/>
        <v>524000</v>
      </c>
      <c r="Q88" s="18">
        <f t="shared" si="156"/>
        <v>0</v>
      </c>
      <c r="R88" s="18">
        <f t="shared" si="156"/>
        <v>524000</v>
      </c>
      <c r="S88" s="18">
        <f t="shared" si="156"/>
        <v>50000</v>
      </c>
      <c r="T88" s="18">
        <f t="shared" si="156"/>
        <v>0</v>
      </c>
      <c r="U88" s="18">
        <f t="shared" si="156"/>
        <v>50000</v>
      </c>
      <c r="V88" s="51"/>
    </row>
    <row r="89" spans="1:22" s="3" customFormat="1" ht="19.5" customHeight="1">
      <c r="A89" s="19" t="s">
        <v>178</v>
      </c>
      <c r="B89" s="20" t="s">
        <v>179</v>
      </c>
      <c r="C89" s="20" t="s">
        <v>179</v>
      </c>
      <c r="D89" s="21"/>
      <c r="E89" s="21"/>
      <c r="F89" s="21">
        <v>249</v>
      </c>
      <c r="G89" s="22">
        <v>261</v>
      </c>
      <c r="H89" s="22">
        <v>262</v>
      </c>
      <c r="I89" s="40">
        <v>1</v>
      </c>
      <c r="J89" s="41">
        <f t="shared" si="147"/>
        <v>510000</v>
      </c>
      <c r="K89" s="21">
        <f t="shared" si="148"/>
        <v>524000</v>
      </c>
      <c r="L89" s="41">
        <v>460000</v>
      </c>
      <c r="M89" s="21">
        <f t="shared" si="149"/>
        <v>574000</v>
      </c>
      <c r="N89" s="42">
        <v>0</v>
      </c>
      <c r="O89" s="21">
        <f t="shared" si="150"/>
        <v>574000</v>
      </c>
      <c r="P89" s="42">
        <v>524000</v>
      </c>
      <c r="Q89" s="42">
        <v>0</v>
      </c>
      <c r="R89" s="42">
        <v>524000</v>
      </c>
      <c r="S89" s="42">
        <f aca="true" t="shared" si="157" ref="S89:U89">M89-P89</f>
        <v>50000</v>
      </c>
      <c r="T89" s="42">
        <f t="shared" si="157"/>
        <v>0</v>
      </c>
      <c r="U89" s="42">
        <f t="shared" si="157"/>
        <v>50000</v>
      </c>
      <c r="V89" s="52"/>
    </row>
    <row r="90" spans="1:22" s="3" customFormat="1" ht="19.5" customHeight="1">
      <c r="A90" s="16" t="s">
        <v>180</v>
      </c>
      <c r="B90" s="17" t="s">
        <v>181</v>
      </c>
      <c r="C90" s="17" t="s">
        <v>181</v>
      </c>
      <c r="D90" s="18"/>
      <c r="E90" s="18"/>
      <c r="F90" s="18">
        <f aca="true" t="shared" si="158" ref="F90:H90">F91</f>
        <v>2080</v>
      </c>
      <c r="G90" s="18">
        <f t="shared" si="158"/>
        <v>994</v>
      </c>
      <c r="H90" s="18">
        <f t="shared" si="158"/>
        <v>1008</v>
      </c>
      <c r="I90" s="18"/>
      <c r="J90" s="18">
        <f aca="true" t="shared" si="159" ref="J90:U90">J91</f>
        <v>922200</v>
      </c>
      <c r="K90" s="18">
        <f t="shared" si="159"/>
        <v>604800</v>
      </c>
      <c r="L90" s="18">
        <f t="shared" si="159"/>
        <v>1280400</v>
      </c>
      <c r="M90" s="18">
        <f t="shared" si="159"/>
        <v>246600</v>
      </c>
      <c r="N90" s="18">
        <f t="shared" si="159"/>
        <v>0</v>
      </c>
      <c r="O90" s="18">
        <f t="shared" si="159"/>
        <v>246600</v>
      </c>
      <c r="P90" s="18">
        <f t="shared" si="159"/>
        <v>604800</v>
      </c>
      <c r="Q90" s="18">
        <f t="shared" si="159"/>
        <v>0</v>
      </c>
      <c r="R90" s="18">
        <f t="shared" si="159"/>
        <v>604800</v>
      </c>
      <c r="S90" s="18">
        <f t="shared" si="159"/>
        <v>-358200</v>
      </c>
      <c r="T90" s="18">
        <f t="shared" si="159"/>
        <v>0</v>
      </c>
      <c r="U90" s="18">
        <f t="shared" si="159"/>
        <v>-358200</v>
      </c>
      <c r="V90" s="51"/>
    </row>
    <row r="91" spans="1:22" s="3" customFormat="1" ht="19.5" customHeight="1">
      <c r="A91" s="19" t="s">
        <v>180</v>
      </c>
      <c r="B91" s="20" t="s">
        <v>181</v>
      </c>
      <c r="C91" s="20" t="s">
        <v>181</v>
      </c>
      <c r="D91" s="21"/>
      <c r="E91" s="21"/>
      <c r="F91" s="21">
        <v>2080</v>
      </c>
      <c r="G91" s="22">
        <v>994</v>
      </c>
      <c r="H91" s="22">
        <v>1008</v>
      </c>
      <c r="I91" s="40">
        <v>0.3</v>
      </c>
      <c r="J91" s="41">
        <f aca="true" t="shared" si="160" ref="J91:J101">ROUND((F91+G91)*1000*I91,0)</f>
        <v>922200</v>
      </c>
      <c r="K91" s="21">
        <f aca="true" t="shared" si="161" ref="K91:K101">ROUND(H91*2000*I91,0)</f>
        <v>604800</v>
      </c>
      <c r="L91" s="41">
        <v>1280400</v>
      </c>
      <c r="M91" s="21">
        <f aca="true" t="shared" si="162" ref="M91:M101">ROUND(J91+K91-L91,0)</f>
        <v>246600</v>
      </c>
      <c r="N91" s="42">
        <v>0</v>
      </c>
      <c r="O91" s="21">
        <f aca="true" t="shared" si="163" ref="O91:O101">M91-N91</f>
        <v>246600</v>
      </c>
      <c r="P91" s="42">
        <v>604800</v>
      </c>
      <c r="Q91" s="42">
        <v>0</v>
      </c>
      <c r="R91" s="42">
        <v>604800</v>
      </c>
      <c r="S91" s="42">
        <f aca="true" t="shared" si="164" ref="S91:U91">M91-P91</f>
        <v>-358200</v>
      </c>
      <c r="T91" s="42">
        <f t="shared" si="164"/>
        <v>0</v>
      </c>
      <c r="U91" s="42">
        <f t="shared" si="164"/>
        <v>-358200</v>
      </c>
      <c r="V91" s="52"/>
    </row>
    <row r="92" spans="1:22" s="3" customFormat="1" ht="19.5" customHeight="1">
      <c r="A92" s="16" t="s">
        <v>182</v>
      </c>
      <c r="B92" s="17" t="s">
        <v>183</v>
      </c>
      <c r="C92" s="17" t="s">
        <v>183</v>
      </c>
      <c r="D92" s="18"/>
      <c r="E92" s="18"/>
      <c r="F92" s="18">
        <f aca="true" t="shared" si="165" ref="F92:H92">F93</f>
        <v>775</v>
      </c>
      <c r="G92" s="18">
        <f t="shared" si="165"/>
        <v>428</v>
      </c>
      <c r="H92" s="18">
        <f t="shared" si="165"/>
        <v>456</v>
      </c>
      <c r="I92" s="18"/>
      <c r="J92" s="18">
        <f aca="true" t="shared" si="166" ref="J92:U92">J93</f>
        <v>360900</v>
      </c>
      <c r="K92" s="18">
        <f t="shared" si="166"/>
        <v>273600</v>
      </c>
      <c r="L92" s="18">
        <f t="shared" si="166"/>
        <v>454800</v>
      </c>
      <c r="M92" s="18">
        <f t="shared" si="166"/>
        <v>179700</v>
      </c>
      <c r="N92" s="18">
        <f t="shared" si="166"/>
        <v>0</v>
      </c>
      <c r="O92" s="18">
        <f t="shared" si="166"/>
        <v>179700</v>
      </c>
      <c r="P92" s="18">
        <f t="shared" si="166"/>
        <v>273600</v>
      </c>
      <c r="Q92" s="18">
        <f t="shared" si="166"/>
        <v>0</v>
      </c>
      <c r="R92" s="18">
        <f t="shared" si="166"/>
        <v>273600</v>
      </c>
      <c r="S92" s="18">
        <f t="shared" si="166"/>
        <v>-93900</v>
      </c>
      <c r="T92" s="18">
        <f t="shared" si="166"/>
        <v>0</v>
      </c>
      <c r="U92" s="18">
        <f t="shared" si="166"/>
        <v>-93900</v>
      </c>
      <c r="V92" s="51"/>
    </row>
    <row r="93" spans="1:22" s="3" customFormat="1" ht="19.5" customHeight="1">
      <c r="A93" s="19" t="s">
        <v>182</v>
      </c>
      <c r="B93" s="20" t="s">
        <v>183</v>
      </c>
      <c r="C93" s="20" t="s">
        <v>183</v>
      </c>
      <c r="D93" s="21"/>
      <c r="E93" s="21"/>
      <c r="F93" s="21">
        <v>775</v>
      </c>
      <c r="G93" s="22">
        <v>428</v>
      </c>
      <c r="H93" s="22">
        <v>456</v>
      </c>
      <c r="I93" s="40">
        <v>0.3</v>
      </c>
      <c r="J93" s="41">
        <f t="shared" si="160"/>
        <v>360900</v>
      </c>
      <c r="K93" s="21">
        <f t="shared" si="161"/>
        <v>273600</v>
      </c>
      <c r="L93" s="41">
        <v>454800</v>
      </c>
      <c r="M93" s="21">
        <f t="shared" si="162"/>
        <v>179700</v>
      </c>
      <c r="N93" s="42">
        <v>0</v>
      </c>
      <c r="O93" s="21">
        <f t="shared" si="163"/>
        <v>179700</v>
      </c>
      <c r="P93" s="42">
        <v>273600</v>
      </c>
      <c r="Q93" s="42">
        <v>0</v>
      </c>
      <c r="R93" s="42">
        <v>273600</v>
      </c>
      <c r="S93" s="42">
        <f aca="true" t="shared" si="167" ref="S93:U93">M93-P93</f>
        <v>-93900</v>
      </c>
      <c r="T93" s="42">
        <f t="shared" si="167"/>
        <v>0</v>
      </c>
      <c r="U93" s="42">
        <f t="shared" si="167"/>
        <v>-93900</v>
      </c>
      <c r="V93" s="52"/>
    </row>
    <row r="94" spans="1:22" s="3" customFormat="1" ht="19.5" customHeight="1">
      <c r="A94" s="16" t="s">
        <v>184</v>
      </c>
      <c r="B94" s="17" t="s">
        <v>185</v>
      </c>
      <c r="C94" s="17" t="s">
        <v>185</v>
      </c>
      <c r="D94" s="18"/>
      <c r="E94" s="18"/>
      <c r="F94" s="18">
        <f aca="true" t="shared" si="168" ref="F94:H94">SUM(F95:F101)</f>
        <v>1790</v>
      </c>
      <c r="G94" s="18">
        <f t="shared" si="168"/>
        <v>1744</v>
      </c>
      <c r="H94" s="18">
        <f t="shared" si="168"/>
        <v>1805</v>
      </c>
      <c r="I94" s="18"/>
      <c r="J94" s="18">
        <f aca="true" t="shared" si="169" ref="J94:U94">SUM(J95:J101)</f>
        <v>1772450</v>
      </c>
      <c r="K94" s="18">
        <f t="shared" si="169"/>
        <v>1836200</v>
      </c>
      <c r="L94" s="18">
        <f t="shared" si="169"/>
        <v>1807300</v>
      </c>
      <c r="M94" s="18">
        <f t="shared" si="169"/>
        <v>1801350</v>
      </c>
      <c r="N94" s="18">
        <f t="shared" si="169"/>
        <v>0</v>
      </c>
      <c r="O94" s="18">
        <f t="shared" si="169"/>
        <v>1801350</v>
      </c>
      <c r="P94" s="18">
        <f t="shared" si="169"/>
        <v>1836200</v>
      </c>
      <c r="Q94" s="18">
        <f t="shared" si="169"/>
        <v>0</v>
      </c>
      <c r="R94" s="18">
        <f t="shared" si="169"/>
        <v>1836200</v>
      </c>
      <c r="S94" s="18">
        <f t="shared" si="169"/>
        <v>-34850</v>
      </c>
      <c r="T94" s="18">
        <f t="shared" si="169"/>
        <v>0</v>
      </c>
      <c r="U94" s="18">
        <f t="shared" si="169"/>
        <v>-34850</v>
      </c>
      <c r="V94" s="51"/>
    </row>
    <row r="95" spans="1:22" s="3" customFormat="1" ht="19.5" customHeight="1">
      <c r="A95" s="19" t="s">
        <v>186</v>
      </c>
      <c r="B95" s="20" t="s">
        <v>187</v>
      </c>
      <c r="C95" s="20" t="s">
        <v>187</v>
      </c>
      <c r="D95" s="21"/>
      <c r="E95" s="21"/>
      <c r="F95" s="21">
        <v>601</v>
      </c>
      <c r="G95" s="22">
        <v>531</v>
      </c>
      <c r="H95" s="22">
        <v>532</v>
      </c>
      <c r="I95" s="40">
        <v>0.3</v>
      </c>
      <c r="J95" s="41">
        <f t="shared" si="160"/>
        <v>339600</v>
      </c>
      <c r="K95" s="21">
        <f t="shared" si="161"/>
        <v>319200</v>
      </c>
      <c r="L95" s="41">
        <v>371400</v>
      </c>
      <c r="M95" s="21">
        <f t="shared" si="162"/>
        <v>287400</v>
      </c>
      <c r="N95" s="42">
        <v>0</v>
      </c>
      <c r="O95" s="21">
        <f t="shared" si="163"/>
        <v>287400</v>
      </c>
      <c r="P95" s="42">
        <v>319200</v>
      </c>
      <c r="Q95" s="42">
        <v>0</v>
      </c>
      <c r="R95" s="42">
        <v>319200</v>
      </c>
      <c r="S95" s="42">
        <f aca="true" t="shared" si="170" ref="S95:U95">M95-P95</f>
        <v>-31800</v>
      </c>
      <c r="T95" s="42">
        <f t="shared" si="170"/>
        <v>0</v>
      </c>
      <c r="U95" s="42">
        <f t="shared" si="170"/>
        <v>-31800</v>
      </c>
      <c r="V95" s="52"/>
    </row>
    <row r="96" spans="1:22" s="3" customFormat="1" ht="54.75" customHeight="1">
      <c r="A96" s="19" t="s">
        <v>188</v>
      </c>
      <c r="B96" s="20" t="s">
        <v>189</v>
      </c>
      <c r="C96" s="20" t="s">
        <v>189</v>
      </c>
      <c r="D96" s="21"/>
      <c r="E96" s="21"/>
      <c r="F96" s="21">
        <v>7</v>
      </c>
      <c r="G96" s="22">
        <v>0</v>
      </c>
      <c r="H96" s="22">
        <v>0</v>
      </c>
      <c r="I96" s="40">
        <v>0.3</v>
      </c>
      <c r="J96" s="41">
        <f t="shared" si="160"/>
        <v>2100</v>
      </c>
      <c r="K96" s="21">
        <f t="shared" si="161"/>
        <v>0</v>
      </c>
      <c r="L96" s="41">
        <v>4200</v>
      </c>
      <c r="M96" s="21">
        <f t="shared" si="162"/>
        <v>-2100</v>
      </c>
      <c r="N96" s="42">
        <v>0</v>
      </c>
      <c r="O96" s="21">
        <f t="shared" si="163"/>
        <v>-2100</v>
      </c>
      <c r="P96" s="42">
        <v>0</v>
      </c>
      <c r="Q96" s="42">
        <v>0</v>
      </c>
      <c r="R96" s="42">
        <v>0</v>
      </c>
      <c r="S96" s="42">
        <f>M96-P96</f>
        <v>-2100</v>
      </c>
      <c r="T96" s="42">
        <f>N96-Q96</f>
        <v>0</v>
      </c>
      <c r="U96" s="42">
        <v>-2100</v>
      </c>
      <c r="V96" s="52" t="s">
        <v>190</v>
      </c>
    </row>
    <row r="97" spans="1:22" s="3" customFormat="1" ht="19.5" customHeight="1">
      <c r="A97" s="19" t="s">
        <v>191</v>
      </c>
      <c r="B97" s="20" t="s">
        <v>192</v>
      </c>
      <c r="C97" s="20" t="s">
        <v>192</v>
      </c>
      <c r="D97" s="21"/>
      <c r="E97" s="21"/>
      <c r="F97" s="21">
        <v>163</v>
      </c>
      <c r="G97" s="22">
        <v>197</v>
      </c>
      <c r="H97" s="22">
        <v>197</v>
      </c>
      <c r="I97" s="40">
        <v>0.3</v>
      </c>
      <c r="J97" s="41">
        <f t="shared" si="160"/>
        <v>108000</v>
      </c>
      <c r="K97" s="21">
        <f t="shared" si="161"/>
        <v>118200</v>
      </c>
      <c r="L97" s="41">
        <v>104400</v>
      </c>
      <c r="M97" s="21">
        <f t="shared" si="162"/>
        <v>121800</v>
      </c>
      <c r="N97" s="42">
        <v>0</v>
      </c>
      <c r="O97" s="21">
        <f t="shared" si="163"/>
        <v>121800</v>
      </c>
      <c r="P97" s="42">
        <v>118200</v>
      </c>
      <c r="Q97" s="42">
        <v>0</v>
      </c>
      <c r="R97" s="42">
        <v>118200</v>
      </c>
      <c r="S97" s="42">
        <f aca="true" t="shared" si="171" ref="S97:U97">M97-P97</f>
        <v>3600</v>
      </c>
      <c r="T97" s="42">
        <f t="shared" si="171"/>
        <v>0</v>
      </c>
      <c r="U97" s="42">
        <f t="shared" si="171"/>
        <v>3600</v>
      </c>
      <c r="V97" s="52"/>
    </row>
    <row r="98" spans="1:22" s="3" customFormat="1" ht="19.5" customHeight="1">
      <c r="A98" s="19" t="s">
        <v>193</v>
      </c>
      <c r="B98" s="20" t="s">
        <v>194</v>
      </c>
      <c r="C98" s="20" t="s">
        <v>194</v>
      </c>
      <c r="D98" s="21"/>
      <c r="E98" s="21"/>
      <c r="F98" s="21">
        <v>474</v>
      </c>
      <c r="G98" s="22">
        <v>519</v>
      </c>
      <c r="H98" s="22">
        <v>518</v>
      </c>
      <c r="I98" s="40">
        <v>0.65</v>
      </c>
      <c r="J98" s="41">
        <f t="shared" si="160"/>
        <v>645450</v>
      </c>
      <c r="K98" s="21">
        <f t="shared" si="161"/>
        <v>673400</v>
      </c>
      <c r="L98" s="41">
        <v>640900</v>
      </c>
      <c r="M98" s="21">
        <f t="shared" si="162"/>
        <v>677950</v>
      </c>
      <c r="N98" s="42">
        <v>0</v>
      </c>
      <c r="O98" s="21">
        <f t="shared" si="163"/>
        <v>677950</v>
      </c>
      <c r="P98" s="42">
        <v>673400</v>
      </c>
      <c r="Q98" s="42">
        <v>0</v>
      </c>
      <c r="R98" s="42">
        <v>673400</v>
      </c>
      <c r="S98" s="42">
        <f aca="true" t="shared" si="172" ref="S98:U98">M98-P98</f>
        <v>4550</v>
      </c>
      <c r="T98" s="42">
        <f t="shared" si="172"/>
        <v>0</v>
      </c>
      <c r="U98" s="42">
        <f t="shared" si="172"/>
        <v>4550</v>
      </c>
      <c r="V98" s="52"/>
    </row>
    <row r="99" spans="1:22" s="3" customFormat="1" ht="19.5" customHeight="1">
      <c r="A99" s="19" t="s">
        <v>195</v>
      </c>
      <c r="B99" s="20" t="s">
        <v>196</v>
      </c>
      <c r="C99" s="20" t="s">
        <v>196</v>
      </c>
      <c r="D99" s="21"/>
      <c r="E99" s="21"/>
      <c r="F99" s="21">
        <v>205</v>
      </c>
      <c r="G99" s="22">
        <v>182</v>
      </c>
      <c r="H99" s="22">
        <v>182</v>
      </c>
      <c r="I99" s="40">
        <v>0.65</v>
      </c>
      <c r="J99" s="41">
        <f t="shared" si="160"/>
        <v>251550</v>
      </c>
      <c r="K99" s="21">
        <f t="shared" si="161"/>
        <v>236600</v>
      </c>
      <c r="L99" s="41">
        <v>247000</v>
      </c>
      <c r="M99" s="21">
        <f t="shared" si="162"/>
        <v>241150</v>
      </c>
      <c r="N99" s="42">
        <v>0</v>
      </c>
      <c r="O99" s="21">
        <f t="shared" si="163"/>
        <v>241150</v>
      </c>
      <c r="P99" s="42">
        <v>236600</v>
      </c>
      <c r="Q99" s="42">
        <v>0</v>
      </c>
      <c r="R99" s="42">
        <v>236600</v>
      </c>
      <c r="S99" s="42">
        <f aca="true" t="shared" si="173" ref="S99:U99">M99-P99</f>
        <v>4550</v>
      </c>
      <c r="T99" s="42">
        <f t="shared" si="173"/>
        <v>0</v>
      </c>
      <c r="U99" s="42">
        <f t="shared" si="173"/>
        <v>4550</v>
      </c>
      <c r="V99" s="52"/>
    </row>
    <row r="100" spans="1:22" s="3" customFormat="1" ht="19.5" customHeight="1">
      <c r="A100" s="19" t="s">
        <v>197</v>
      </c>
      <c r="B100" s="20" t="s">
        <v>198</v>
      </c>
      <c r="C100" s="20" t="s">
        <v>198</v>
      </c>
      <c r="D100" s="21"/>
      <c r="E100" s="21"/>
      <c r="F100" s="21">
        <v>134</v>
      </c>
      <c r="G100" s="22">
        <v>126</v>
      </c>
      <c r="H100" s="22">
        <v>185</v>
      </c>
      <c r="I100" s="40">
        <v>0.65</v>
      </c>
      <c r="J100" s="41">
        <f t="shared" si="160"/>
        <v>169000</v>
      </c>
      <c r="K100" s="21">
        <f t="shared" si="161"/>
        <v>240500</v>
      </c>
      <c r="L100" s="41">
        <v>178100</v>
      </c>
      <c r="M100" s="21">
        <f t="shared" si="162"/>
        <v>231400</v>
      </c>
      <c r="N100" s="42">
        <v>0</v>
      </c>
      <c r="O100" s="21">
        <f t="shared" si="163"/>
        <v>231400</v>
      </c>
      <c r="P100" s="42">
        <v>240500</v>
      </c>
      <c r="Q100" s="42">
        <v>0</v>
      </c>
      <c r="R100" s="42">
        <v>240500</v>
      </c>
      <c r="S100" s="42">
        <f aca="true" t="shared" si="174" ref="S100:U100">M100-P100</f>
        <v>-9100</v>
      </c>
      <c r="T100" s="42">
        <f t="shared" si="174"/>
        <v>0</v>
      </c>
      <c r="U100" s="42">
        <f t="shared" si="174"/>
        <v>-9100</v>
      </c>
      <c r="V100" s="52"/>
    </row>
    <row r="101" spans="1:22" s="3" customFormat="1" ht="19.5" customHeight="1">
      <c r="A101" s="19" t="s">
        <v>199</v>
      </c>
      <c r="B101" s="20" t="s">
        <v>200</v>
      </c>
      <c r="C101" s="20" t="s">
        <v>200</v>
      </c>
      <c r="D101" s="21"/>
      <c r="E101" s="21"/>
      <c r="F101" s="21">
        <v>206</v>
      </c>
      <c r="G101" s="22">
        <v>189</v>
      </c>
      <c r="H101" s="22">
        <v>191</v>
      </c>
      <c r="I101" s="40">
        <v>0.65</v>
      </c>
      <c r="J101" s="41">
        <f t="shared" si="160"/>
        <v>256750</v>
      </c>
      <c r="K101" s="21">
        <f t="shared" si="161"/>
        <v>248300</v>
      </c>
      <c r="L101" s="41">
        <v>261300</v>
      </c>
      <c r="M101" s="21">
        <f t="shared" si="162"/>
        <v>243750</v>
      </c>
      <c r="N101" s="42">
        <v>0</v>
      </c>
      <c r="O101" s="21">
        <f t="shared" si="163"/>
        <v>243750</v>
      </c>
      <c r="P101" s="42">
        <v>248300</v>
      </c>
      <c r="Q101" s="42">
        <v>0</v>
      </c>
      <c r="R101" s="42">
        <v>248300</v>
      </c>
      <c r="S101" s="42">
        <f aca="true" t="shared" si="175" ref="S101:U101">M101-P101</f>
        <v>-4550</v>
      </c>
      <c r="T101" s="42">
        <f t="shared" si="175"/>
        <v>0</v>
      </c>
      <c r="U101" s="42">
        <f t="shared" si="175"/>
        <v>-4550</v>
      </c>
      <c r="V101" s="52"/>
    </row>
    <row r="102" spans="1:22" s="3" customFormat="1" ht="19.5" customHeight="1">
      <c r="A102" s="16" t="s">
        <v>201</v>
      </c>
      <c r="B102" s="17" t="s">
        <v>202</v>
      </c>
      <c r="C102" s="17" t="s">
        <v>202</v>
      </c>
      <c r="D102" s="18"/>
      <c r="E102" s="18"/>
      <c r="F102" s="18">
        <f aca="true" t="shared" si="176" ref="F102:H102">SUM(F103:F105)</f>
        <v>1131</v>
      </c>
      <c r="G102" s="18">
        <f t="shared" si="176"/>
        <v>1000</v>
      </c>
      <c r="H102" s="18">
        <f t="shared" si="176"/>
        <v>1004</v>
      </c>
      <c r="I102" s="18"/>
      <c r="J102" s="18">
        <f aca="true" t="shared" si="177" ref="J102:U102">SUM(J103:J105)</f>
        <v>1811350</v>
      </c>
      <c r="K102" s="18">
        <f t="shared" si="177"/>
        <v>1706800</v>
      </c>
      <c r="L102" s="18">
        <f t="shared" si="177"/>
        <v>1944800</v>
      </c>
      <c r="M102" s="18">
        <f t="shared" si="177"/>
        <v>1573350</v>
      </c>
      <c r="N102" s="18">
        <f t="shared" si="177"/>
        <v>0</v>
      </c>
      <c r="O102" s="18">
        <f t="shared" si="177"/>
        <v>1573350</v>
      </c>
      <c r="P102" s="18">
        <f t="shared" si="177"/>
        <v>1706800</v>
      </c>
      <c r="Q102" s="18">
        <f t="shared" si="177"/>
        <v>0</v>
      </c>
      <c r="R102" s="18">
        <f t="shared" si="177"/>
        <v>1706800</v>
      </c>
      <c r="S102" s="18">
        <f t="shared" si="177"/>
        <v>-133450</v>
      </c>
      <c r="T102" s="18">
        <f t="shared" si="177"/>
        <v>0</v>
      </c>
      <c r="U102" s="18">
        <f t="shared" si="177"/>
        <v>-133450</v>
      </c>
      <c r="V102" s="51"/>
    </row>
    <row r="103" spans="1:22" s="3" customFormat="1" ht="19.5" customHeight="1">
      <c r="A103" s="19" t="s">
        <v>203</v>
      </c>
      <c r="B103" s="20" t="s">
        <v>204</v>
      </c>
      <c r="C103" s="20" t="s">
        <v>204</v>
      </c>
      <c r="D103" s="21"/>
      <c r="E103" s="21"/>
      <c r="F103" s="21">
        <v>701</v>
      </c>
      <c r="G103" s="22">
        <v>583</v>
      </c>
      <c r="H103" s="22">
        <v>587</v>
      </c>
      <c r="I103" s="40">
        <v>0.85</v>
      </c>
      <c r="J103" s="41">
        <f aca="true" t="shared" si="178" ref="J103:J105">ROUND((F103+G103)*1000*I103,0)</f>
        <v>1091400</v>
      </c>
      <c r="K103" s="21">
        <f aca="true" t="shared" si="179" ref="K103:K105">ROUND(H103*2000*I103,0)</f>
        <v>997900</v>
      </c>
      <c r="L103" s="41">
        <v>1196800</v>
      </c>
      <c r="M103" s="21">
        <f aca="true" t="shared" si="180" ref="M103:M105">ROUND(J103+K103-L103,0)</f>
        <v>892500</v>
      </c>
      <c r="N103" s="42">
        <v>0</v>
      </c>
      <c r="O103" s="21">
        <f aca="true" t="shared" si="181" ref="O103:O105">M103-N103</f>
        <v>892500</v>
      </c>
      <c r="P103" s="42">
        <v>997900</v>
      </c>
      <c r="Q103" s="42">
        <v>0</v>
      </c>
      <c r="R103" s="42">
        <v>997900</v>
      </c>
      <c r="S103" s="42">
        <f aca="true" t="shared" si="182" ref="S103:U103">M103-P103</f>
        <v>-105400</v>
      </c>
      <c r="T103" s="42">
        <f t="shared" si="182"/>
        <v>0</v>
      </c>
      <c r="U103" s="42">
        <f t="shared" si="182"/>
        <v>-105400</v>
      </c>
      <c r="V103" s="52"/>
    </row>
    <row r="104" spans="1:22" s="3" customFormat="1" ht="19.5" customHeight="1">
      <c r="A104" s="19" t="s">
        <v>205</v>
      </c>
      <c r="B104" s="20" t="s">
        <v>206</v>
      </c>
      <c r="C104" s="20" t="s">
        <v>206</v>
      </c>
      <c r="D104" s="21"/>
      <c r="E104" s="21"/>
      <c r="F104" s="21">
        <v>260</v>
      </c>
      <c r="G104" s="22">
        <v>270</v>
      </c>
      <c r="H104" s="22">
        <v>270</v>
      </c>
      <c r="I104" s="40">
        <v>0.85</v>
      </c>
      <c r="J104" s="41">
        <f t="shared" si="178"/>
        <v>450500</v>
      </c>
      <c r="K104" s="21">
        <f t="shared" si="179"/>
        <v>459000</v>
      </c>
      <c r="L104" s="41">
        <v>443700</v>
      </c>
      <c r="M104" s="21">
        <f t="shared" si="180"/>
        <v>465800</v>
      </c>
      <c r="N104" s="42">
        <v>0</v>
      </c>
      <c r="O104" s="21">
        <f t="shared" si="181"/>
        <v>465800</v>
      </c>
      <c r="P104" s="42">
        <v>459000</v>
      </c>
      <c r="Q104" s="42">
        <v>0</v>
      </c>
      <c r="R104" s="42">
        <v>459000</v>
      </c>
      <c r="S104" s="42">
        <f aca="true" t="shared" si="183" ref="S104:U104">M104-P104</f>
        <v>6800</v>
      </c>
      <c r="T104" s="42">
        <f t="shared" si="183"/>
        <v>0</v>
      </c>
      <c r="U104" s="42">
        <f t="shared" si="183"/>
        <v>6800</v>
      </c>
      <c r="V104" s="52"/>
    </row>
    <row r="105" spans="1:22" s="3" customFormat="1" ht="19.5" customHeight="1">
      <c r="A105" s="19" t="s">
        <v>207</v>
      </c>
      <c r="B105" s="20" t="s">
        <v>208</v>
      </c>
      <c r="C105" s="20" t="s">
        <v>208</v>
      </c>
      <c r="D105" s="21"/>
      <c r="E105" s="21"/>
      <c r="F105" s="21">
        <v>170</v>
      </c>
      <c r="G105" s="22">
        <v>147</v>
      </c>
      <c r="H105" s="22">
        <v>147</v>
      </c>
      <c r="I105" s="40">
        <v>0.85</v>
      </c>
      <c r="J105" s="41">
        <f t="shared" si="178"/>
        <v>269450</v>
      </c>
      <c r="K105" s="21">
        <f t="shared" si="179"/>
        <v>249900</v>
      </c>
      <c r="L105" s="41">
        <v>304300</v>
      </c>
      <c r="M105" s="21">
        <f t="shared" si="180"/>
        <v>215050</v>
      </c>
      <c r="N105" s="42">
        <v>0</v>
      </c>
      <c r="O105" s="21">
        <f t="shared" si="181"/>
        <v>215050</v>
      </c>
      <c r="P105" s="42">
        <v>249900</v>
      </c>
      <c r="Q105" s="42">
        <v>0</v>
      </c>
      <c r="R105" s="42">
        <v>249900</v>
      </c>
      <c r="S105" s="42">
        <f aca="true" t="shared" si="184" ref="S105:U105">M105-P105</f>
        <v>-34850</v>
      </c>
      <c r="T105" s="42">
        <f t="shared" si="184"/>
        <v>0</v>
      </c>
      <c r="U105" s="42">
        <f t="shared" si="184"/>
        <v>-34850</v>
      </c>
      <c r="V105" s="52"/>
    </row>
    <row r="106" spans="1:22" s="3" customFormat="1" ht="19.5" customHeight="1">
      <c r="A106" s="16" t="s">
        <v>209</v>
      </c>
      <c r="B106" s="17" t="s">
        <v>210</v>
      </c>
      <c r="C106" s="17" t="s">
        <v>210</v>
      </c>
      <c r="D106" s="18"/>
      <c r="E106" s="18"/>
      <c r="F106" s="18">
        <f aca="true" t="shared" si="185" ref="F106:H106">F107</f>
        <v>847</v>
      </c>
      <c r="G106" s="18">
        <f t="shared" si="185"/>
        <v>1107</v>
      </c>
      <c r="H106" s="18">
        <f t="shared" si="185"/>
        <v>1115</v>
      </c>
      <c r="I106" s="18"/>
      <c r="J106" s="18">
        <f aca="true" t="shared" si="186" ref="J106:U106">J107</f>
        <v>1660900</v>
      </c>
      <c r="K106" s="18">
        <f t="shared" si="186"/>
        <v>1895500</v>
      </c>
      <c r="L106" s="18">
        <f t="shared" si="186"/>
        <v>1433100</v>
      </c>
      <c r="M106" s="18">
        <f t="shared" si="186"/>
        <v>2123300</v>
      </c>
      <c r="N106" s="18">
        <f t="shared" si="186"/>
        <v>1895500</v>
      </c>
      <c r="O106" s="18">
        <f t="shared" si="186"/>
        <v>227800</v>
      </c>
      <c r="P106" s="18">
        <f t="shared" si="186"/>
        <v>1895500</v>
      </c>
      <c r="Q106" s="18">
        <f t="shared" si="186"/>
        <v>1895500</v>
      </c>
      <c r="R106" s="18">
        <f t="shared" si="186"/>
        <v>0</v>
      </c>
      <c r="S106" s="18">
        <f t="shared" si="186"/>
        <v>227800</v>
      </c>
      <c r="T106" s="18">
        <f t="shared" si="186"/>
        <v>0</v>
      </c>
      <c r="U106" s="18">
        <f t="shared" si="186"/>
        <v>227800</v>
      </c>
      <c r="V106" s="51"/>
    </row>
    <row r="107" spans="1:22" s="3" customFormat="1" ht="19.5" customHeight="1">
      <c r="A107" s="19" t="s">
        <v>209</v>
      </c>
      <c r="B107" s="20" t="s">
        <v>210</v>
      </c>
      <c r="C107" s="20" t="s">
        <v>210</v>
      </c>
      <c r="D107" s="21"/>
      <c r="E107" s="21"/>
      <c r="F107" s="21">
        <v>847</v>
      </c>
      <c r="G107" s="22">
        <v>1107</v>
      </c>
      <c r="H107" s="22">
        <v>1115</v>
      </c>
      <c r="I107" s="40">
        <v>0.85</v>
      </c>
      <c r="J107" s="41">
        <f aca="true" t="shared" si="187" ref="J107:J111">ROUND((F107+G107)*1000*I107,0)</f>
        <v>1660900</v>
      </c>
      <c r="K107" s="21">
        <f aca="true" t="shared" si="188" ref="K107:K111">ROUND(H107*2000*I107,0)</f>
        <v>1895500</v>
      </c>
      <c r="L107" s="41">
        <v>1433100</v>
      </c>
      <c r="M107" s="21">
        <f aca="true" t="shared" si="189" ref="M107:M111">ROUND(J107+K107-L107,0)</f>
        <v>2123300</v>
      </c>
      <c r="N107" s="42">
        <v>1895500</v>
      </c>
      <c r="O107" s="21">
        <f aca="true" t="shared" si="190" ref="O107:O111">M107-N107</f>
        <v>227800</v>
      </c>
      <c r="P107" s="42">
        <v>1895500</v>
      </c>
      <c r="Q107" s="42">
        <v>1895500</v>
      </c>
      <c r="R107" s="42">
        <v>0</v>
      </c>
      <c r="S107" s="42">
        <f aca="true" t="shared" si="191" ref="S107:U107">M107-P107</f>
        <v>227800</v>
      </c>
      <c r="T107" s="42">
        <f t="shared" si="191"/>
        <v>0</v>
      </c>
      <c r="U107" s="42">
        <f t="shared" si="191"/>
        <v>227800</v>
      </c>
      <c r="V107" s="52"/>
    </row>
    <row r="108" spans="1:22" s="3" customFormat="1" ht="19.5" customHeight="1">
      <c r="A108" s="16" t="s">
        <v>211</v>
      </c>
      <c r="B108" s="17" t="s">
        <v>212</v>
      </c>
      <c r="C108" s="17" t="s">
        <v>212</v>
      </c>
      <c r="D108" s="18"/>
      <c r="E108" s="18"/>
      <c r="F108" s="18">
        <f aca="true" t="shared" si="192" ref="F108:H108">SUM(F109:F111)</f>
        <v>6793</v>
      </c>
      <c r="G108" s="18">
        <f t="shared" si="192"/>
        <v>5857</v>
      </c>
      <c r="H108" s="18">
        <f t="shared" si="192"/>
        <v>5898</v>
      </c>
      <c r="I108" s="18"/>
      <c r="J108" s="18">
        <f aca="true" t="shared" si="193" ref="J108:U108">SUM(J109:J111)</f>
        <v>10752500</v>
      </c>
      <c r="K108" s="18">
        <f t="shared" si="193"/>
        <v>10026600</v>
      </c>
      <c r="L108" s="18">
        <f t="shared" si="193"/>
        <v>11886400</v>
      </c>
      <c r="M108" s="18">
        <f t="shared" si="193"/>
        <v>8892700</v>
      </c>
      <c r="N108" s="18">
        <f t="shared" si="193"/>
        <v>8544200</v>
      </c>
      <c r="O108" s="18">
        <f t="shared" si="193"/>
        <v>348500</v>
      </c>
      <c r="P108" s="18">
        <f t="shared" si="193"/>
        <v>10026600</v>
      </c>
      <c r="Q108" s="18">
        <f t="shared" si="193"/>
        <v>9712100</v>
      </c>
      <c r="R108" s="18">
        <f t="shared" si="193"/>
        <v>314500</v>
      </c>
      <c r="S108" s="18">
        <f t="shared" si="193"/>
        <v>-1133900</v>
      </c>
      <c r="T108" s="18">
        <f t="shared" si="193"/>
        <v>-1167900</v>
      </c>
      <c r="U108" s="18">
        <f t="shared" si="193"/>
        <v>34000</v>
      </c>
      <c r="V108" s="51"/>
    </row>
    <row r="109" spans="1:22" s="3" customFormat="1" ht="19.5" customHeight="1">
      <c r="A109" s="19" t="s">
        <v>213</v>
      </c>
      <c r="B109" s="20" t="s">
        <v>214</v>
      </c>
      <c r="C109" s="20" t="s">
        <v>214</v>
      </c>
      <c r="D109" s="21"/>
      <c r="E109" s="21"/>
      <c r="F109" s="21">
        <v>6641</v>
      </c>
      <c r="G109" s="22">
        <v>5659</v>
      </c>
      <c r="H109" s="22">
        <v>5713</v>
      </c>
      <c r="I109" s="40">
        <v>0.85</v>
      </c>
      <c r="J109" s="41">
        <f t="shared" si="187"/>
        <v>10455000</v>
      </c>
      <c r="K109" s="21">
        <f t="shared" si="188"/>
        <v>9712100</v>
      </c>
      <c r="L109" s="41">
        <v>11622900</v>
      </c>
      <c r="M109" s="21">
        <f t="shared" si="189"/>
        <v>8544200</v>
      </c>
      <c r="N109" s="42">
        <v>8544200</v>
      </c>
      <c r="O109" s="21">
        <f t="shared" si="190"/>
        <v>0</v>
      </c>
      <c r="P109" s="42">
        <v>9712100</v>
      </c>
      <c r="Q109" s="42">
        <v>9712100</v>
      </c>
      <c r="R109" s="42">
        <v>0</v>
      </c>
      <c r="S109" s="42">
        <f aca="true" t="shared" si="194" ref="S109:U109">M109-P109</f>
        <v>-1167900</v>
      </c>
      <c r="T109" s="42">
        <f t="shared" si="194"/>
        <v>-1167900</v>
      </c>
      <c r="U109" s="42">
        <f t="shared" si="194"/>
        <v>0</v>
      </c>
      <c r="V109" s="52"/>
    </row>
    <row r="110" spans="1:22" s="3" customFormat="1" ht="19.5" customHeight="1">
      <c r="A110" s="19" t="s">
        <v>215</v>
      </c>
      <c r="B110" s="20" t="s">
        <v>216</v>
      </c>
      <c r="C110" s="20" t="s">
        <v>216</v>
      </c>
      <c r="D110" s="21"/>
      <c r="E110" s="21"/>
      <c r="F110" s="21">
        <v>115</v>
      </c>
      <c r="G110" s="22">
        <v>146</v>
      </c>
      <c r="H110" s="22">
        <v>143</v>
      </c>
      <c r="I110" s="40">
        <v>0.85</v>
      </c>
      <c r="J110" s="41">
        <f t="shared" si="187"/>
        <v>221850</v>
      </c>
      <c r="K110" s="21">
        <f t="shared" si="188"/>
        <v>243100</v>
      </c>
      <c r="L110" s="41">
        <v>197200</v>
      </c>
      <c r="M110" s="21">
        <f t="shared" si="189"/>
        <v>267750</v>
      </c>
      <c r="N110" s="42">
        <v>0</v>
      </c>
      <c r="O110" s="21">
        <f t="shared" si="190"/>
        <v>267750</v>
      </c>
      <c r="P110" s="42">
        <v>243100</v>
      </c>
      <c r="Q110" s="42">
        <v>0</v>
      </c>
      <c r="R110" s="42">
        <v>243100</v>
      </c>
      <c r="S110" s="42">
        <f aca="true" t="shared" si="195" ref="S110:U110">M110-P110</f>
        <v>24650</v>
      </c>
      <c r="T110" s="42">
        <f t="shared" si="195"/>
        <v>0</v>
      </c>
      <c r="U110" s="42">
        <f t="shared" si="195"/>
        <v>24650</v>
      </c>
      <c r="V110" s="52"/>
    </row>
    <row r="111" spans="1:22" s="3" customFormat="1" ht="19.5" customHeight="1">
      <c r="A111" s="19" t="s">
        <v>217</v>
      </c>
      <c r="B111" s="20" t="s">
        <v>218</v>
      </c>
      <c r="C111" s="20" t="s">
        <v>218</v>
      </c>
      <c r="D111" s="21"/>
      <c r="E111" s="21"/>
      <c r="F111" s="21">
        <v>37</v>
      </c>
      <c r="G111" s="22">
        <v>52</v>
      </c>
      <c r="H111" s="22">
        <v>42</v>
      </c>
      <c r="I111" s="40">
        <v>0.85</v>
      </c>
      <c r="J111" s="41">
        <f t="shared" si="187"/>
        <v>75650</v>
      </c>
      <c r="K111" s="21">
        <f t="shared" si="188"/>
        <v>71400</v>
      </c>
      <c r="L111" s="41">
        <v>66300</v>
      </c>
      <c r="M111" s="21">
        <f t="shared" si="189"/>
        <v>80750</v>
      </c>
      <c r="N111" s="42">
        <v>0</v>
      </c>
      <c r="O111" s="21">
        <f t="shared" si="190"/>
        <v>80750</v>
      </c>
      <c r="P111" s="42">
        <v>71400</v>
      </c>
      <c r="Q111" s="42">
        <v>0</v>
      </c>
      <c r="R111" s="42">
        <v>71400</v>
      </c>
      <c r="S111" s="42">
        <f aca="true" t="shared" si="196" ref="S111:U111">M111-P111</f>
        <v>9350</v>
      </c>
      <c r="T111" s="42">
        <f t="shared" si="196"/>
        <v>0</v>
      </c>
      <c r="U111" s="42">
        <f t="shared" si="196"/>
        <v>9350</v>
      </c>
      <c r="V111" s="52"/>
    </row>
    <row r="112" spans="1:22" s="3" customFormat="1" ht="19.5" customHeight="1">
      <c r="A112" s="16" t="s">
        <v>219</v>
      </c>
      <c r="B112" s="17" t="s">
        <v>220</v>
      </c>
      <c r="C112" s="17" t="s">
        <v>220</v>
      </c>
      <c r="D112" s="18"/>
      <c r="E112" s="18"/>
      <c r="F112" s="18">
        <f aca="true" t="shared" si="197" ref="F112:H112">F113</f>
        <v>431</v>
      </c>
      <c r="G112" s="18">
        <f t="shared" si="197"/>
        <v>351</v>
      </c>
      <c r="H112" s="18">
        <f t="shared" si="197"/>
        <v>347</v>
      </c>
      <c r="I112" s="18"/>
      <c r="J112" s="18">
        <f aca="true" t="shared" si="198" ref="J112:U112">J113</f>
        <v>664700</v>
      </c>
      <c r="K112" s="18">
        <f t="shared" si="198"/>
        <v>589900</v>
      </c>
      <c r="L112" s="18">
        <f t="shared" si="198"/>
        <v>741200</v>
      </c>
      <c r="M112" s="18">
        <f t="shared" si="198"/>
        <v>513400</v>
      </c>
      <c r="N112" s="18">
        <f t="shared" si="198"/>
        <v>0</v>
      </c>
      <c r="O112" s="18">
        <f t="shared" si="198"/>
        <v>513400</v>
      </c>
      <c r="P112" s="18">
        <f t="shared" si="198"/>
        <v>589900</v>
      </c>
      <c r="Q112" s="18">
        <f t="shared" si="198"/>
        <v>0</v>
      </c>
      <c r="R112" s="18">
        <f t="shared" si="198"/>
        <v>589900</v>
      </c>
      <c r="S112" s="18">
        <f t="shared" si="198"/>
        <v>-76500</v>
      </c>
      <c r="T112" s="18">
        <f t="shared" si="198"/>
        <v>0</v>
      </c>
      <c r="U112" s="18">
        <f t="shared" si="198"/>
        <v>-76500</v>
      </c>
      <c r="V112" s="51"/>
    </row>
    <row r="113" spans="1:22" s="3" customFormat="1" ht="19.5" customHeight="1">
      <c r="A113" s="19" t="s">
        <v>219</v>
      </c>
      <c r="B113" s="20" t="s">
        <v>220</v>
      </c>
      <c r="C113" s="20" t="s">
        <v>220</v>
      </c>
      <c r="D113" s="21"/>
      <c r="E113" s="21"/>
      <c r="F113" s="21">
        <v>431</v>
      </c>
      <c r="G113" s="22">
        <v>351</v>
      </c>
      <c r="H113" s="22">
        <v>347</v>
      </c>
      <c r="I113" s="40">
        <v>0.85</v>
      </c>
      <c r="J113" s="41">
        <f aca="true" t="shared" si="199" ref="J113:J117">ROUND((F113+G113)*1000*I113,0)</f>
        <v>664700</v>
      </c>
      <c r="K113" s="21">
        <f aca="true" t="shared" si="200" ref="K113:K117">ROUND(H113*2000*I113,0)</f>
        <v>589900</v>
      </c>
      <c r="L113" s="41">
        <v>741200</v>
      </c>
      <c r="M113" s="21">
        <f aca="true" t="shared" si="201" ref="M113:M117">ROUND(J113+K113-L113,0)</f>
        <v>513400</v>
      </c>
      <c r="N113" s="42">
        <v>0</v>
      </c>
      <c r="O113" s="21">
        <f aca="true" t="shared" si="202" ref="O113:O117">M113-N113</f>
        <v>513400</v>
      </c>
      <c r="P113" s="42">
        <v>589900</v>
      </c>
      <c r="Q113" s="42">
        <v>0</v>
      </c>
      <c r="R113" s="42">
        <v>589900</v>
      </c>
      <c r="S113" s="42">
        <f aca="true" t="shared" si="203" ref="S113:U113">M113-P113</f>
        <v>-76500</v>
      </c>
      <c r="T113" s="42">
        <f t="shared" si="203"/>
        <v>0</v>
      </c>
      <c r="U113" s="42">
        <f t="shared" si="203"/>
        <v>-76500</v>
      </c>
      <c r="V113" s="52"/>
    </row>
    <row r="114" spans="1:22" s="3" customFormat="1" ht="19.5" customHeight="1">
      <c r="A114" s="16" t="s">
        <v>221</v>
      </c>
      <c r="B114" s="17" t="s">
        <v>222</v>
      </c>
      <c r="C114" s="17" t="s">
        <v>222</v>
      </c>
      <c r="D114" s="18"/>
      <c r="E114" s="18"/>
      <c r="F114" s="18">
        <f aca="true" t="shared" si="204" ref="F114:H114">F115</f>
        <v>542</v>
      </c>
      <c r="G114" s="18">
        <f t="shared" si="204"/>
        <v>869</v>
      </c>
      <c r="H114" s="18">
        <f t="shared" si="204"/>
        <v>1092</v>
      </c>
      <c r="I114" s="18"/>
      <c r="J114" s="18">
        <f aca="true" t="shared" si="205" ref="J114:U114">J115</f>
        <v>1199350</v>
      </c>
      <c r="K114" s="18">
        <f t="shared" si="205"/>
        <v>1856400</v>
      </c>
      <c r="L114" s="18">
        <f t="shared" si="205"/>
        <v>984300</v>
      </c>
      <c r="M114" s="18">
        <f t="shared" si="205"/>
        <v>2071450</v>
      </c>
      <c r="N114" s="18">
        <f t="shared" si="205"/>
        <v>1856400</v>
      </c>
      <c r="O114" s="18">
        <f t="shared" si="205"/>
        <v>215050</v>
      </c>
      <c r="P114" s="18">
        <f t="shared" si="205"/>
        <v>1856400</v>
      </c>
      <c r="Q114" s="18">
        <f t="shared" si="205"/>
        <v>1856400</v>
      </c>
      <c r="R114" s="18">
        <f t="shared" si="205"/>
        <v>0</v>
      </c>
      <c r="S114" s="18">
        <f t="shared" si="205"/>
        <v>215050</v>
      </c>
      <c r="T114" s="18">
        <f t="shared" si="205"/>
        <v>0</v>
      </c>
      <c r="U114" s="18">
        <f t="shared" si="205"/>
        <v>215050</v>
      </c>
      <c r="V114" s="51"/>
    </row>
    <row r="115" spans="1:22" s="3" customFormat="1" ht="19.5" customHeight="1">
      <c r="A115" s="19" t="s">
        <v>221</v>
      </c>
      <c r="B115" s="20" t="s">
        <v>222</v>
      </c>
      <c r="C115" s="20" t="s">
        <v>222</v>
      </c>
      <c r="D115" s="21"/>
      <c r="E115" s="21"/>
      <c r="F115" s="21">
        <v>542</v>
      </c>
      <c r="G115" s="22">
        <v>869</v>
      </c>
      <c r="H115" s="22">
        <v>1092</v>
      </c>
      <c r="I115" s="40">
        <v>0.85</v>
      </c>
      <c r="J115" s="41">
        <f t="shared" si="199"/>
        <v>1199350</v>
      </c>
      <c r="K115" s="21">
        <f t="shared" si="200"/>
        <v>1856400</v>
      </c>
      <c r="L115" s="41">
        <v>984300</v>
      </c>
      <c r="M115" s="21">
        <f t="shared" si="201"/>
        <v>2071450</v>
      </c>
      <c r="N115" s="42">
        <v>1856400</v>
      </c>
      <c r="O115" s="21">
        <f t="shared" si="202"/>
        <v>215050</v>
      </c>
      <c r="P115" s="42">
        <v>1856400</v>
      </c>
      <c r="Q115" s="42">
        <v>1856400</v>
      </c>
      <c r="R115" s="42">
        <v>0</v>
      </c>
      <c r="S115" s="42">
        <f aca="true" t="shared" si="206" ref="S115:U115">M115-P115</f>
        <v>215050</v>
      </c>
      <c r="T115" s="42">
        <f t="shared" si="206"/>
        <v>0</v>
      </c>
      <c r="U115" s="42">
        <f t="shared" si="206"/>
        <v>215050</v>
      </c>
      <c r="V115" s="52"/>
    </row>
    <row r="116" spans="1:22" s="3" customFormat="1" ht="19.5" customHeight="1">
      <c r="A116" s="16" t="s">
        <v>223</v>
      </c>
      <c r="B116" s="17" t="s">
        <v>224</v>
      </c>
      <c r="C116" s="17" t="s">
        <v>224</v>
      </c>
      <c r="D116" s="18"/>
      <c r="E116" s="18"/>
      <c r="F116" s="18">
        <f aca="true" t="shared" si="207" ref="F116:H116">F117</f>
        <v>146</v>
      </c>
      <c r="G116" s="18">
        <f t="shared" si="207"/>
        <v>126</v>
      </c>
      <c r="H116" s="18">
        <f t="shared" si="207"/>
        <v>150</v>
      </c>
      <c r="I116" s="18"/>
      <c r="J116" s="18">
        <f aca="true" t="shared" si="208" ref="J116:U116">J117</f>
        <v>231200</v>
      </c>
      <c r="K116" s="18">
        <f t="shared" si="208"/>
        <v>255000</v>
      </c>
      <c r="L116" s="18">
        <f t="shared" si="208"/>
        <v>253300</v>
      </c>
      <c r="M116" s="18">
        <f t="shared" si="208"/>
        <v>232900</v>
      </c>
      <c r="N116" s="18">
        <f t="shared" si="208"/>
        <v>0</v>
      </c>
      <c r="O116" s="18">
        <f t="shared" si="208"/>
        <v>232900</v>
      </c>
      <c r="P116" s="18">
        <f t="shared" si="208"/>
        <v>255000</v>
      </c>
      <c r="Q116" s="18">
        <f t="shared" si="208"/>
        <v>0</v>
      </c>
      <c r="R116" s="18">
        <f t="shared" si="208"/>
        <v>255000</v>
      </c>
      <c r="S116" s="18">
        <f t="shared" si="208"/>
        <v>-22100</v>
      </c>
      <c r="T116" s="18">
        <f t="shared" si="208"/>
        <v>0</v>
      </c>
      <c r="U116" s="18">
        <f t="shared" si="208"/>
        <v>-22100</v>
      </c>
      <c r="V116" s="51"/>
    </row>
    <row r="117" spans="1:22" s="3" customFormat="1" ht="19.5" customHeight="1">
      <c r="A117" s="19" t="s">
        <v>223</v>
      </c>
      <c r="B117" s="20" t="s">
        <v>224</v>
      </c>
      <c r="C117" s="20" t="s">
        <v>224</v>
      </c>
      <c r="D117" s="21"/>
      <c r="E117" s="21"/>
      <c r="F117" s="21">
        <v>146</v>
      </c>
      <c r="G117" s="22">
        <v>126</v>
      </c>
      <c r="H117" s="22">
        <v>150</v>
      </c>
      <c r="I117" s="40">
        <v>0.85</v>
      </c>
      <c r="J117" s="41">
        <f t="shared" si="199"/>
        <v>231200</v>
      </c>
      <c r="K117" s="21">
        <f t="shared" si="200"/>
        <v>255000</v>
      </c>
      <c r="L117" s="41">
        <v>253300</v>
      </c>
      <c r="M117" s="21">
        <f t="shared" si="201"/>
        <v>232900</v>
      </c>
      <c r="N117" s="42">
        <v>0</v>
      </c>
      <c r="O117" s="21">
        <f t="shared" si="202"/>
        <v>232900</v>
      </c>
      <c r="P117" s="42">
        <v>255000</v>
      </c>
      <c r="Q117" s="42">
        <v>0</v>
      </c>
      <c r="R117" s="42">
        <v>255000</v>
      </c>
      <c r="S117" s="42">
        <f aca="true" t="shared" si="209" ref="S117:U117">M117-P117</f>
        <v>-22100</v>
      </c>
      <c r="T117" s="42">
        <f t="shared" si="209"/>
        <v>0</v>
      </c>
      <c r="U117" s="42">
        <f t="shared" si="209"/>
        <v>-22100</v>
      </c>
      <c r="V117" s="52"/>
    </row>
    <row r="118" spans="1:22" s="3" customFormat="1" ht="19.5" customHeight="1">
      <c r="A118" s="16" t="s">
        <v>225</v>
      </c>
      <c r="B118" s="17" t="s">
        <v>226</v>
      </c>
      <c r="C118" s="17" t="s">
        <v>226</v>
      </c>
      <c r="D118" s="18"/>
      <c r="E118" s="18"/>
      <c r="F118" s="18">
        <f aca="true" t="shared" si="210" ref="F118:H118">SUM(F119:F120)</f>
        <v>5459</v>
      </c>
      <c r="G118" s="18">
        <f t="shared" si="210"/>
        <v>5452</v>
      </c>
      <c r="H118" s="18">
        <f t="shared" si="210"/>
        <v>5496</v>
      </c>
      <c r="I118" s="18"/>
      <c r="J118" s="18">
        <f aca="true" t="shared" si="211" ref="J118:U118">SUM(J119:J120)</f>
        <v>9274350</v>
      </c>
      <c r="K118" s="18">
        <f t="shared" si="211"/>
        <v>9343200</v>
      </c>
      <c r="L118" s="18">
        <f t="shared" si="211"/>
        <v>9458800</v>
      </c>
      <c r="M118" s="18">
        <f t="shared" si="211"/>
        <v>9158750</v>
      </c>
      <c r="N118" s="18">
        <f t="shared" si="211"/>
        <v>9058450</v>
      </c>
      <c r="O118" s="18">
        <f t="shared" si="211"/>
        <v>100300</v>
      </c>
      <c r="P118" s="18">
        <f t="shared" si="211"/>
        <v>9343200</v>
      </c>
      <c r="Q118" s="18">
        <f t="shared" si="211"/>
        <v>9343200</v>
      </c>
      <c r="R118" s="18">
        <f t="shared" si="211"/>
        <v>0</v>
      </c>
      <c r="S118" s="18">
        <f t="shared" si="211"/>
        <v>-184450</v>
      </c>
      <c r="T118" s="18">
        <f t="shared" si="211"/>
        <v>-284750</v>
      </c>
      <c r="U118" s="18">
        <f t="shared" si="211"/>
        <v>100300</v>
      </c>
      <c r="V118" s="51"/>
    </row>
    <row r="119" spans="1:22" s="3" customFormat="1" ht="19.5" customHeight="1">
      <c r="A119" s="19" t="s">
        <v>227</v>
      </c>
      <c r="B119" s="20" t="s">
        <v>228</v>
      </c>
      <c r="C119" s="20" t="s">
        <v>228</v>
      </c>
      <c r="D119" s="21"/>
      <c r="E119" s="21"/>
      <c r="F119" s="21">
        <v>3419</v>
      </c>
      <c r="G119" s="22">
        <v>3192</v>
      </c>
      <c r="H119" s="22">
        <v>3234</v>
      </c>
      <c r="I119" s="40">
        <v>0.85</v>
      </c>
      <c r="J119" s="41">
        <f aca="true" t="shared" si="212" ref="J119:J122">ROUND((F119+G119)*1000*I119,0)</f>
        <v>5619350</v>
      </c>
      <c r="K119" s="21">
        <f aca="true" t="shared" si="213" ref="K119:K122">ROUND(H119*2000*I119,0)</f>
        <v>5497800</v>
      </c>
      <c r="L119" s="41">
        <v>5904100</v>
      </c>
      <c r="M119" s="21">
        <f aca="true" t="shared" si="214" ref="M119:M122">ROUND(J119+K119-L119,0)</f>
        <v>5213050</v>
      </c>
      <c r="N119" s="42">
        <v>5213050</v>
      </c>
      <c r="O119" s="21">
        <f aca="true" t="shared" si="215" ref="O119:O122">M119-N119</f>
        <v>0</v>
      </c>
      <c r="P119" s="42">
        <v>5497800</v>
      </c>
      <c r="Q119" s="42">
        <v>5497800</v>
      </c>
      <c r="R119" s="42">
        <v>0</v>
      </c>
      <c r="S119" s="42">
        <f aca="true" t="shared" si="216" ref="S119:U119">M119-P119</f>
        <v>-284750</v>
      </c>
      <c r="T119" s="42">
        <f t="shared" si="216"/>
        <v>-284750</v>
      </c>
      <c r="U119" s="42">
        <f t="shared" si="216"/>
        <v>0</v>
      </c>
      <c r="V119" s="52"/>
    </row>
    <row r="120" spans="1:22" s="3" customFormat="1" ht="19.5" customHeight="1">
      <c r="A120" s="19" t="s">
        <v>229</v>
      </c>
      <c r="B120" s="20" t="s">
        <v>230</v>
      </c>
      <c r="C120" s="20" t="s">
        <v>230</v>
      </c>
      <c r="D120" s="21"/>
      <c r="E120" s="21"/>
      <c r="F120" s="21">
        <v>2040</v>
      </c>
      <c r="G120" s="22">
        <v>2260</v>
      </c>
      <c r="H120" s="22">
        <v>2262</v>
      </c>
      <c r="I120" s="40">
        <v>0.85</v>
      </c>
      <c r="J120" s="41">
        <f t="shared" si="212"/>
        <v>3655000</v>
      </c>
      <c r="K120" s="21">
        <f t="shared" si="213"/>
        <v>3845400</v>
      </c>
      <c r="L120" s="41">
        <v>3554700</v>
      </c>
      <c r="M120" s="21">
        <f t="shared" si="214"/>
        <v>3945700</v>
      </c>
      <c r="N120" s="42">
        <v>3845400</v>
      </c>
      <c r="O120" s="21">
        <f t="shared" si="215"/>
        <v>100300</v>
      </c>
      <c r="P120" s="42">
        <v>3845400</v>
      </c>
      <c r="Q120" s="42">
        <v>3845400</v>
      </c>
      <c r="R120" s="42">
        <v>0</v>
      </c>
      <c r="S120" s="42">
        <f aca="true" t="shared" si="217" ref="S120:U120">M120-P120</f>
        <v>100300</v>
      </c>
      <c r="T120" s="42">
        <f t="shared" si="217"/>
        <v>0</v>
      </c>
      <c r="U120" s="42">
        <f t="shared" si="217"/>
        <v>100300</v>
      </c>
      <c r="V120" s="52"/>
    </row>
    <row r="121" spans="1:22" s="3" customFormat="1" ht="19.5" customHeight="1">
      <c r="A121" s="16" t="s">
        <v>231</v>
      </c>
      <c r="B121" s="17" t="s">
        <v>232</v>
      </c>
      <c r="C121" s="17" t="s">
        <v>232</v>
      </c>
      <c r="D121" s="18"/>
      <c r="E121" s="18"/>
      <c r="F121" s="18">
        <f aca="true" t="shared" si="218" ref="F121:H121">F122</f>
        <v>719</v>
      </c>
      <c r="G121" s="18">
        <f t="shared" si="218"/>
        <v>761</v>
      </c>
      <c r="H121" s="18">
        <f t="shared" si="218"/>
        <v>764</v>
      </c>
      <c r="I121" s="18"/>
      <c r="J121" s="18">
        <f aca="true" t="shared" si="219" ref="J121:U121">J122</f>
        <v>1258000</v>
      </c>
      <c r="K121" s="18">
        <f t="shared" si="219"/>
        <v>1298800</v>
      </c>
      <c r="L121" s="18">
        <f t="shared" si="219"/>
        <v>1229100</v>
      </c>
      <c r="M121" s="18">
        <f t="shared" si="219"/>
        <v>1327700</v>
      </c>
      <c r="N121" s="18">
        <f t="shared" si="219"/>
        <v>0</v>
      </c>
      <c r="O121" s="18">
        <f t="shared" si="219"/>
        <v>1327700</v>
      </c>
      <c r="P121" s="18">
        <f t="shared" si="219"/>
        <v>1298800</v>
      </c>
      <c r="Q121" s="18">
        <f t="shared" si="219"/>
        <v>0</v>
      </c>
      <c r="R121" s="18">
        <f t="shared" si="219"/>
        <v>1298800</v>
      </c>
      <c r="S121" s="18">
        <f t="shared" si="219"/>
        <v>28900</v>
      </c>
      <c r="T121" s="18">
        <f t="shared" si="219"/>
        <v>0</v>
      </c>
      <c r="U121" s="18">
        <f t="shared" si="219"/>
        <v>28900</v>
      </c>
      <c r="V121" s="51"/>
    </row>
    <row r="122" spans="1:22" s="3" customFormat="1" ht="19.5" customHeight="1">
      <c r="A122" s="19" t="s">
        <v>231</v>
      </c>
      <c r="B122" s="20" t="s">
        <v>232</v>
      </c>
      <c r="C122" s="20" t="s">
        <v>232</v>
      </c>
      <c r="D122" s="21"/>
      <c r="E122" s="21"/>
      <c r="F122" s="21">
        <v>719</v>
      </c>
      <c r="G122" s="22">
        <v>761</v>
      </c>
      <c r="H122" s="22">
        <v>764</v>
      </c>
      <c r="I122" s="40">
        <v>0.85</v>
      </c>
      <c r="J122" s="41">
        <f t="shared" si="212"/>
        <v>1258000</v>
      </c>
      <c r="K122" s="21">
        <f t="shared" si="213"/>
        <v>1298800</v>
      </c>
      <c r="L122" s="41">
        <v>1229100</v>
      </c>
      <c r="M122" s="21">
        <f t="shared" si="214"/>
        <v>1327700</v>
      </c>
      <c r="N122" s="42">
        <v>0</v>
      </c>
      <c r="O122" s="21">
        <f t="shared" si="215"/>
        <v>1327700</v>
      </c>
      <c r="P122" s="42">
        <v>1298800</v>
      </c>
      <c r="Q122" s="42">
        <v>0</v>
      </c>
      <c r="R122" s="42">
        <v>1298800</v>
      </c>
      <c r="S122" s="42">
        <f aca="true" t="shared" si="220" ref="S122:U122">M122-P122</f>
        <v>28900</v>
      </c>
      <c r="T122" s="42">
        <f t="shared" si="220"/>
        <v>0</v>
      </c>
      <c r="U122" s="42">
        <f t="shared" si="220"/>
        <v>28900</v>
      </c>
      <c r="V122" s="52"/>
    </row>
    <row r="123" spans="1:22" s="3" customFormat="1" ht="19.5" customHeight="1">
      <c r="A123" s="16" t="s">
        <v>233</v>
      </c>
      <c r="B123" s="17" t="s">
        <v>234</v>
      </c>
      <c r="C123" s="17" t="s">
        <v>234</v>
      </c>
      <c r="D123" s="18"/>
      <c r="E123" s="18"/>
      <c r="F123" s="18">
        <f aca="true" t="shared" si="221" ref="F123:H123">F124</f>
        <v>1371</v>
      </c>
      <c r="G123" s="18">
        <f t="shared" si="221"/>
        <v>1322</v>
      </c>
      <c r="H123" s="18">
        <f t="shared" si="221"/>
        <v>1345</v>
      </c>
      <c r="I123" s="18"/>
      <c r="J123" s="18">
        <f aca="true" t="shared" si="222" ref="J123:U123">J124</f>
        <v>2289050</v>
      </c>
      <c r="K123" s="18">
        <f t="shared" si="222"/>
        <v>2286500</v>
      </c>
      <c r="L123" s="18">
        <f t="shared" si="222"/>
        <v>2220200</v>
      </c>
      <c r="M123" s="18">
        <f t="shared" si="222"/>
        <v>2355350</v>
      </c>
      <c r="N123" s="18">
        <f t="shared" si="222"/>
        <v>2286500</v>
      </c>
      <c r="O123" s="18">
        <f t="shared" si="222"/>
        <v>68850</v>
      </c>
      <c r="P123" s="18">
        <f t="shared" si="222"/>
        <v>2286500</v>
      </c>
      <c r="Q123" s="18">
        <f t="shared" si="222"/>
        <v>2286500</v>
      </c>
      <c r="R123" s="18">
        <f t="shared" si="222"/>
        <v>0</v>
      </c>
      <c r="S123" s="18">
        <f t="shared" si="222"/>
        <v>68850</v>
      </c>
      <c r="T123" s="18">
        <f t="shared" si="222"/>
        <v>0</v>
      </c>
      <c r="U123" s="18">
        <f t="shared" si="222"/>
        <v>68850</v>
      </c>
      <c r="V123" s="51"/>
    </row>
    <row r="124" spans="1:22" s="3" customFormat="1" ht="19.5" customHeight="1">
      <c r="A124" s="19" t="s">
        <v>233</v>
      </c>
      <c r="B124" s="20" t="s">
        <v>234</v>
      </c>
      <c r="C124" s="20" t="s">
        <v>234</v>
      </c>
      <c r="D124" s="21"/>
      <c r="E124" s="21"/>
      <c r="F124" s="21">
        <v>1371</v>
      </c>
      <c r="G124" s="22">
        <v>1322</v>
      </c>
      <c r="H124" s="22">
        <v>1345</v>
      </c>
      <c r="I124" s="40">
        <v>0.85</v>
      </c>
      <c r="J124" s="41">
        <f aca="true" t="shared" si="223" ref="J124:J129">ROUND((F124+G124)*1000*I124,0)</f>
        <v>2289050</v>
      </c>
      <c r="K124" s="21">
        <f aca="true" t="shared" si="224" ref="K124:K129">ROUND(H124*2000*I124,0)</f>
        <v>2286500</v>
      </c>
      <c r="L124" s="41">
        <v>2220200</v>
      </c>
      <c r="M124" s="21">
        <f aca="true" t="shared" si="225" ref="M124:M129">ROUND(J124+K124-L124,0)</f>
        <v>2355350</v>
      </c>
      <c r="N124" s="42">
        <v>2286500</v>
      </c>
      <c r="O124" s="21">
        <f aca="true" t="shared" si="226" ref="O124:O129">M124-N124</f>
        <v>68850</v>
      </c>
      <c r="P124" s="42">
        <v>2286500</v>
      </c>
      <c r="Q124" s="42">
        <v>2286500</v>
      </c>
      <c r="R124" s="42">
        <v>0</v>
      </c>
      <c r="S124" s="42">
        <f aca="true" t="shared" si="227" ref="S124:U124">M124-P124</f>
        <v>68850</v>
      </c>
      <c r="T124" s="42">
        <f t="shared" si="227"/>
        <v>0</v>
      </c>
      <c r="U124" s="42">
        <f t="shared" si="227"/>
        <v>68850</v>
      </c>
      <c r="V124" s="52"/>
    </row>
    <row r="125" spans="1:22" s="3" customFormat="1" ht="19.5" customHeight="1">
      <c r="A125" s="16" t="s">
        <v>235</v>
      </c>
      <c r="B125" s="17" t="s">
        <v>236</v>
      </c>
      <c r="C125" s="17" t="s">
        <v>236</v>
      </c>
      <c r="D125" s="18"/>
      <c r="E125" s="18"/>
      <c r="F125" s="18">
        <f aca="true" t="shared" si="228" ref="F125:H125">SUM(F126:F129)</f>
        <v>5212</v>
      </c>
      <c r="G125" s="18">
        <f t="shared" si="228"/>
        <v>4887</v>
      </c>
      <c r="H125" s="18">
        <f t="shared" si="228"/>
        <v>5126</v>
      </c>
      <c r="I125" s="18"/>
      <c r="J125" s="18">
        <f aca="true" t="shared" si="229" ref="J125:U125">SUM(J126:J129)</f>
        <v>6564350</v>
      </c>
      <c r="K125" s="18">
        <f t="shared" si="229"/>
        <v>6663800</v>
      </c>
      <c r="L125" s="18">
        <f t="shared" si="229"/>
        <v>6806800</v>
      </c>
      <c r="M125" s="18">
        <f t="shared" si="229"/>
        <v>6421350</v>
      </c>
      <c r="N125" s="18">
        <f t="shared" si="229"/>
        <v>4915300</v>
      </c>
      <c r="O125" s="18">
        <f t="shared" si="229"/>
        <v>1506050</v>
      </c>
      <c r="P125" s="18">
        <f t="shared" si="229"/>
        <v>6663800</v>
      </c>
      <c r="Q125" s="18">
        <f t="shared" si="229"/>
        <v>5132400</v>
      </c>
      <c r="R125" s="18">
        <f t="shared" si="229"/>
        <v>1531400</v>
      </c>
      <c r="S125" s="18">
        <f t="shared" si="229"/>
        <v>-242450</v>
      </c>
      <c r="T125" s="18">
        <f t="shared" si="229"/>
        <v>-217100</v>
      </c>
      <c r="U125" s="18">
        <f t="shared" si="229"/>
        <v>-25350</v>
      </c>
      <c r="V125" s="51"/>
    </row>
    <row r="126" spans="1:22" s="3" customFormat="1" ht="19.5" customHeight="1">
      <c r="A126" s="19" t="s">
        <v>237</v>
      </c>
      <c r="B126" s="20" t="s">
        <v>238</v>
      </c>
      <c r="C126" s="20" t="s">
        <v>238</v>
      </c>
      <c r="D126" s="21"/>
      <c r="E126" s="21"/>
      <c r="F126" s="21">
        <v>3982</v>
      </c>
      <c r="G126" s="22">
        <v>3792</v>
      </c>
      <c r="H126" s="22">
        <v>3948</v>
      </c>
      <c r="I126" s="40">
        <v>0.65</v>
      </c>
      <c r="J126" s="41">
        <f t="shared" si="223"/>
        <v>5053100</v>
      </c>
      <c r="K126" s="21">
        <f t="shared" si="224"/>
        <v>5132400</v>
      </c>
      <c r="L126" s="41">
        <v>5270200</v>
      </c>
      <c r="M126" s="21">
        <f t="shared" si="225"/>
        <v>4915300</v>
      </c>
      <c r="N126" s="42">
        <v>4915300</v>
      </c>
      <c r="O126" s="21">
        <f t="shared" si="226"/>
        <v>0</v>
      </c>
      <c r="P126" s="42">
        <v>5132400</v>
      </c>
      <c r="Q126" s="42">
        <v>5132400</v>
      </c>
      <c r="R126" s="42">
        <v>0</v>
      </c>
      <c r="S126" s="42">
        <f aca="true" t="shared" si="230" ref="S126:U126">M126-P126</f>
        <v>-217100</v>
      </c>
      <c r="T126" s="42">
        <f t="shared" si="230"/>
        <v>-217100</v>
      </c>
      <c r="U126" s="42">
        <f t="shared" si="230"/>
        <v>0</v>
      </c>
      <c r="V126" s="52"/>
    </row>
    <row r="127" spans="1:22" s="3" customFormat="1" ht="19.5" customHeight="1">
      <c r="A127" s="19" t="s">
        <v>239</v>
      </c>
      <c r="B127" s="20" t="s">
        <v>240</v>
      </c>
      <c r="C127" s="20" t="s">
        <v>240</v>
      </c>
      <c r="D127" s="21"/>
      <c r="E127" s="21"/>
      <c r="F127" s="21">
        <v>738</v>
      </c>
      <c r="G127" s="22">
        <v>657</v>
      </c>
      <c r="H127" s="22">
        <v>748</v>
      </c>
      <c r="I127" s="40">
        <v>0.65</v>
      </c>
      <c r="J127" s="41">
        <f t="shared" si="223"/>
        <v>906750</v>
      </c>
      <c r="K127" s="21">
        <f t="shared" si="224"/>
        <v>972400</v>
      </c>
      <c r="L127" s="41">
        <v>976300</v>
      </c>
      <c r="M127" s="21">
        <f t="shared" si="225"/>
        <v>902850</v>
      </c>
      <c r="N127" s="42">
        <v>0</v>
      </c>
      <c r="O127" s="21">
        <f t="shared" si="226"/>
        <v>902850</v>
      </c>
      <c r="P127" s="42">
        <v>972400</v>
      </c>
      <c r="Q127" s="42">
        <v>0</v>
      </c>
      <c r="R127" s="42">
        <v>972400</v>
      </c>
      <c r="S127" s="42">
        <f aca="true" t="shared" si="231" ref="S127:U127">M127-P127</f>
        <v>-69550</v>
      </c>
      <c r="T127" s="42">
        <f t="shared" si="231"/>
        <v>0</v>
      </c>
      <c r="U127" s="42">
        <f t="shared" si="231"/>
        <v>-69550</v>
      </c>
      <c r="V127" s="52"/>
    </row>
    <row r="128" spans="1:22" s="3" customFormat="1" ht="19.5" customHeight="1">
      <c r="A128" s="19" t="s">
        <v>241</v>
      </c>
      <c r="B128" s="20" t="s">
        <v>242</v>
      </c>
      <c r="C128" s="20" t="s">
        <v>242</v>
      </c>
      <c r="D128" s="21"/>
      <c r="E128" s="21"/>
      <c r="F128" s="21">
        <v>111</v>
      </c>
      <c r="G128" s="22">
        <v>146</v>
      </c>
      <c r="H128" s="22">
        <v>138</v>
      </c>
      <c r="I128" s="40">
        <v>0.65</v>
      </c>
      <c r="J128" s="41">
        <f t="shared" si="223"/>
        <v>167050</v>
      </c>
      <c r="K128" s="21">
        <f t="shared" si="224"/>
        <v>179400</v>
      </c>
      <c r="L128" s="41">
        <v>139100</v>
      </c>
      <c r="M128" s="21">
        <f t="shared" si="225"/>
        <v>207350</v>
      </c>
      <c r="N128" s="42">
        <v>0</v>
      </c>
      <c r="O128" s="21">
        <f t="shared" si="226"/>
        <v>207350</v>
      </c>
      <c r="P128" s="42">
        <v>179400</v>
      </c>
      <c r="Q128" s="42">
        <v>0</v>
      </c>
      <c r="R128" s="42">
        <v>179400</v>
      </c>
      <c r="S128" s="42">
        <f aca="true" t="shared" si="232" ref="S128:U128">M128-P128</f>
        <v>27950</v>
      </c>
      <c r="T128" s="42">
        <f t="shared" si="232"/>
        <v>0</v>
      </c>
      <c r="U128" s="42">
        <f t="shared" si="232"/>
        <v>27950</v>
      </c>
      <c r="V128" s="52"/>
    </row>
    <row r="129" spans="1:22" s="3" customFormat="1" ht="39" customHeight="1">
      <c r="A129" s="53" t="s">
        <v>237</v>
      </c>
      <c r="B129" s="54" t="s">
        <v>238</v>
      </c>
      <c r="C129" s="20" t="s">
        <v>243</v>
      </c>
      <c r="D129" s="21"/>
      <c r="E129" s="21"/>
      <c r="F129" s="21">
        <v>381</v>
      </c>
      <c r="G129" s="22">
        <v>292</v>
      </c>
      <c r="H129" s="22">
        <v>292</v>
      </c>
      <c r="I129" s="40">
        <v>0.65</v>
      </c>
      <c r="J129" s="41">
        <f t="shared" si="223"/>
        <v>437450</v>
      </c>
      <c r="K129" s="21">
        <f t="shared" si="224"/>
        <v>379600</v>
      </c>
      <c r="L129" s="41">
        <v>421200</v>
      </c>
      <c r="M129" s="21">
        <f t="shared" si="225"/>
        <v>395850</v>
      </c>
      <c r="N129" s="42">
        <v>0</v>
      </c>
      <c r="O129" s="21">
        <f t="shared" si="226"/>
        <v>395850</v>
      </c>
      <c r="P129" s="42">
        <v>379600</v>
      </c>
      <c r="Q129" s="42">
        <v>0</v>
      </c>
      <c r="R129" s="42">
        <v>379600</v>
      </c>
      <c r="S129" s="42">
        <f aca="true" t="shared" si="233" ref="S129:U129">M129-P129</f>
        <v>16250</v>
      </c>
      <c r="T129" s="42">
        <f t="shared" si="233"/>
        <v>0</v>
      </c>
      <c r="U129" s="42">
        <f t="shared" si="233"/>
        <v>16250</v>
      </c>
      <c r="V129" s="52"/>
    </row>
    <row r="130" spans="1:22" s="3" customFormat="1" ht="19.5" customHeight="1">
      <c r="A130" s="16" t="s">
        <v>244</v>
      </c>
      <c r="B130" s="17" t="s">
        <v>245</v>
      </c>
      <c r="C130" s="17" t="s">
        <v>245</v>
      </c>
      <c r="D130" s="18"/>
      <c r="E130" s="18"/>
      <c r="F130" s="18">
        <f aca="true" t="shared" si="234" ref="F130:H130">F131</f>
        <v>295</v>
      </c>
      <c r="G130" s="18">
        <f t="shared" si="234"/>
        <v>270</v>
      </c>
      <c r="H130" s="18">
        <f t="shared" si="234"/>
        <v>303</v>
      </c>
      <c r="I130" s="18"/>
      <c r="J130" s="18">
        <f aca="true" t="shared" si="235" ref="J130:U130">J131</f>
        <v>480250</v>
      </c>
      <c r="K130" s="18">
        <f t="shared" si="235"/>
        <v>515100</v>
      </c>
      <c r="L130" s="18">
        <f t="shared" si="235"/>
        <v>477700</v>
      </c>
      <c r="M130" s="18">
        <f t="shared" si="235"/>
        <v>517650</v>
      </c>
      <c r="N130" s="18">
        <f t="shared" si="235"/>
        <v>0</v>
      </c>
      <c r="O130" s="18">
        <f t="shared" si="235"/>
        <v>517650</v>
      </c>
      <c r="P130" s="18">
        <f t="shared" si="235"/>
        <v>515100</v>
      </c>
      <c r="Q130" s="18">
        <f t="shared" si="235"/>
        <v>0</v>
      </c>
      <c r="R130" s="18">
        <f t="shared" si="235"/>
        <v>515100</v>
      </c>
      <c r="S130" s="18">
        <f t="shared" si="235"/>
        <v>2550</v>
      </c>
      <c r="T130" s="18">
        <f t="shared" si="235"/>
        <v>0</v>
      </c>
      <c r="U130" s="18">
        <f t="shared" si="235"/>
        <v>2550</v>
      </c>
      <c r="V130" s="51"/>
    </row>
    <row r="131" spans="1:22" s="3" customFormat="1" ht="19.5" customHeight="1">
      <c r="A131" s="19" t="s">
        <v>244</v>
      </c>
      <c r="B131" s="20" t="s">
        <v>245</v>
      </c>
      <c r="C131" s="20" t="s">
        <v>245</v>
      </c>
      <c r="D131" s="21"/>
      <c r="E131" s="21"/>
      <c r="F131" s="21">
        <v>295</v>
      </c>
      <c r="G131" s="22">
        <v>270</v>
      </c>
      <c r="H131" s="22">
        <v>303</v>
      </c>
      <c r="I131" s="40">
        <v>0.85</v>
      </c>
      <c r="J131" s="41">
        <f aca="true" t="shared" si="236" ref="J131:J135">ROUND((F131+G131)*1000*I131,0)</f>
        <v>480250</v>
      </c>
      <c r="K131" s="21">
        <f aca="true" t="shared" si="237" ref="K131:K135">ROUND(H131*2000*I131,0)</f>
        <v>515100</v>
      </c>
      <c r="L131" s="41">
        <v>477700</v>
      </c>
      <c r="M131" s="21">
        <f aca="true" t="shared" si="238" ref="M131:M135">ROUND(J131+K131-L131,0)</f>
        <v>517650</v>
      </c>
      <c r="N131" s="42">
        <v>0</v>
      </c>
      <c r="O131" s="21">
        <f aca="true" t="shared" si="239" ref="O131:O135">M131-N131</f>
        <v>517650</v>
      </c>
      <c r="P131" s="42">
        <v>515100</v>
      </c>
      <c r="Q131" s="42">
        <v>0</v>
      </c>
      <c r="R131" s="42">
        <v>515100</v>
      </c>
      <c r="S131" s="42">
        <f aca="true" t="shared" si="240" ref="S131:U131">M131-P131</f>
        <v>2550</v>
      </c>
      <c r="T131" s="42">
        <f t="shared" si="240"/>
        <v>0</v>
      </c>
      <c r="U131" s="42">
        <f t="shared" si="240"/>
        <v>2550</v>
      </c>
      <c r="V131" s="52"/>
    </row>
    <row r="132" spans="1:22" s="3" customFormat="1" ht="19.5" customHeight="1">
      <c r="A132" s="16" t="s">
        <v>246</v>
      </c>
      <c r="B132" s="17" t="s">
        <v>247</v>
      </c>
      <c r="C132" s="17" t="s">
        <v>247</v>
      </c>
      <c r="D132" s="18"/>
      <c r="E132" s="18"/>
      <c r="F132" s="18">
        <f aca="true" t="shared" si="241" ref="F132:H132">F133</f>
        <v>101</v>
      </c>
      <c r="G132" s="18">
        <f t="shared" si="241"/>
        <v>159</v>
      </c>
      <c r="H132" s="18">
        <f t="shared" si="241"/>
        <v>161</v>
      </c>
      <c r="I132" s="18"/>
      <c r="J132" s="18">
        <f aca="true" t="shared" si="242" ref="J132:U132">J133</f>
        <v>221000</v>
      </c>
      <c r="K132" s="18">
        <f t="shared" si="242"/>
        <v>273700</v>
      </c>
      <c r="L132" s="18">
        <f t="shared" si="242"/>
        <v>178500</v>
      </c>
      <c r="M132" s="18">
        <f t="shared" si="242"/>
        <v>316200</v>
      </c>
      <c r="N132" s="18">
        <f t="shared" si="242"/>
        <v>0</v>
      </c>
      <c r="O132" s="18">
        <f t="shared" si="242"/>
        <v>316200</v>
      </c>
      <c r="P132" s="18">
        <f t="shared" si="242"/>
        <v>273700</v>
      </c>
      <c r="Q132" s="18">
        <f t="shared" si="242"/>
        <v>0</v>
      </c>
      <c r="R132" s="18">
        <f t="shared" si="242"/>
        <v>273700</v>
      </c>
      <c r="S132" s="18">
        <f t="shared" si="242"/>
        <v>42500</v>
      </c>
      <c r="T132" s="18">
        <f t="shared" si="242"/>
        <v>0</v>
      </c>
      <c r="U132" s="18">
        <f t="shared" si="242"/>
        <v>42500</v>
      </c>
      <c r="V132" s="51"/>
    </row>
    <row r="133" spans="1:22" s="3" customFormat="1" ht="19.5" customHeight="1">
      <c r="A133" s="19" t="s">
        <v>246</v>
      </c>
      <c r="B133" s="20" t="s">
        <v>247</v>
      </c>
      <c r="C133" s="20" t="s">
        <v>247</v>
      </c>
      <c r="D133" s="21"/>
      <c r="E133" s="21"/>
      <c r="F133" s="21">
        <v>101</v>
      </c>
      <c r="G133" s="22">
        <v>159</v>
      </c>
      <c r="H133" s="22">
        <v>161</v>
      </c>
      <c r="I133" s="40">
        <v>0.85</v>
      </c>
      <c r="J133" s="41">
        <f t="shared" si="236"/>
        <v>221000</v>
      </c>
      <c r="K133" s="21">
        <f t="shared" si="237"/>
        <v>273700</v>
      </c>
      <c r="L133" s="41">
        <v>178500</v>
      </c>
      <c r="M133" s="21">
        <f t="shared" si="238"/>
        <v>316200</v>
      </c>
      <c r="N133" s="42">
        <v>0</v>
      </c>
      <c r="O133" s="21">
        <f t="shared" si="239"/>
        <v>316200</v>
      </c>
      <c r="P133" s="42">
        <v>273700</v>
      </c>
      <c r="Q133" s="42">
        <v>0</v>
      </c>
      <c r="R133" s="42">
        <v>273700</v>
      </c>
      <c r="S133" s="42">
        <f aca="true" t="shared" si="243" ref="S133:U133">M133-P133</f>
        <v>42500</v>
      </c>
      <c r="T133" s="42">
        <f t="shared" si="243"/>
        <v>0</v>
      </c>
      <c r="U133" s="42">
        <f t="shared" si="243"/>
        <v>42500</v>
      </c>
      <c r="V133" s="52"/>
    </row>
    <row r="134" spans="1:22" s="3" customFormat="1" ht="19.5" customHeight="1">
      <c r="A134" s="16" t="s">
        <v>248</v>
      </c>
      <c r="B134" s="17" t="s">
        <v>249</v>
      </c>
      <c r="C134" s="17" t="s">
        <v>249</v>
      </c>
      <c r="D134" s="18"/>
      <c r="E134" s="18"/>
      <c r="F134" s="18">
        <f aca="true" t="shared" si="244" ref="F134:H134">F135</f>
        <v>109</v>
      </c>
      <c r="G134" s="18">
        <f t="shared" si="244"/>
        <v>142</v>
      </c>
      <c r="H134" s="18">
        <f t="shared" si="244"/>
        <v>144</v>
      </c>
      <c r="I134" s="18"/>
      <c r="J134" s="18">
        <f aca="true" t="shared" si="245" ref="J134:U134">J135</f>
        <v>213350</v>
      </c>
      <c r="K134" s="18">
        <f t="shared" si="245"/>
        <v>244800</v>
      </c>
      <c r="L134" s="18">
        <f t="shared" si="245"/>
        <v>188700</v>
      </c>
      <c r="M134" s="18">
        <f t="shared" si="245"/>
        <v>269450</v>
      </c>
      <c r="N134" s="18">
        <f t="shared" si="245"/>
        <v>0</v>
      </c>
      <c r="O134" s="18">
        <f t="shared" si="245"/>
        <v>269450</v>
      </c>
      <c r="P134" s="18">
        <f t="shared" si="245"/>
        <v>244800</v>
      </c>
      <c r="Q134" s="18">
        <f t="shared" si="245"/>
        <v>0</v>
      </c>
      <c r="R134" s="18">
        <f t="shared" si="245"/>
        <v>244800</v>
      </c>
      <c r="S134" s="18">
        <f t="shared" si="245"/>
        <v>24650</v>
      </c>
      <c r="T134" s="18">
        <f t="shared" si="245"/>
        <v>0</v>
      </c>
      <c r="U134" s="18">
        <f t="shared" si="245"/>
        <v>24650</v>
      </c>
      <c r="V134" s="51"/>
    </row>
    <row r="135" spans="1:22" s="3" customFormat="1" ht="19.5" customHeight="1">
      <c r="A135" s="19" t="s">
        <v>248</v>
      </c>
      <c r="B135" s="20" t="s">
        <v>249</v>
      </c>
      <c r="C135" s="20" t="s">
        <v>249</v>
      </c>
      <c r="D135" s="21"/>
      <c r="E135" s="21"/>
      <c r="F135" s="21">
        <v>109</v>
      </c>
      <c r="G135" s="22">
        <v>142</v>
      </c>
      <c r="H135" s="22">
        <v>144</v>
      </c>
      <c r="I135" s="40">
        <v>0.85</v>
      </c>
      <c r="J135" s="41">
        <f t="shared" si="236"/>
        <v>213350</v>
      </c>
      <c r="K135" s="21">
        <f t="shared" si="237"/>
        <v>244800</v>
      </c>
      <c r="L135" s="41">
        <v>188700</v>
      </c>
      <c r="M135" s="21">
        <f t="shared" si="238"/>
        <v>269450</v>
      </c>
      <c r="N135" s="42">
        <v>0</v>
      </c>
      <c r="O135" s="21">
        <f t="shared" si="239"/>
        <v>269450</v>
      </c>
      <c r="P135" s="42">
        <v>244800</v>
      </c>
      <c r="Q135" s="42">
        <v>0</v>
      </c>
      <c r="R135" s="42">
        <v>244800</v>
      </c>
      <c r="S135" s="42">
        <f aca="true" t="shared" si="246" ref="S135:U135">M135-P135</f>
        <v>24650</v>
      </c>
      <c r="T135" s="42">
        <f t="shared" si="246"/>
        <v>0</v>
      </c>
      <c r="U135" s="42">
        <f t="shared" si="246"/>
        <v>24650</v>
      </c>
      <c r="V135" s="52"/>
    </row>
    <row r="136" spans="1:22" s="3" customFormat="1" ht="19.5" customHeight="1">
      <c r="A136" s="16" t="s">
        <v>250</v>
      </c>
      <c r="B136" s="17" t="s">
        <v>251</v>
      </c>
      <c r="C136" s="17" t="s">
        <v>251</v>
      </c>
      <c r="D136" s="18"/>
      <c r="E136" s="18"/>
      <c r="F136" s="18">
        <f aca="true" t="shared" si="247" ref="F136:H136">F137</f>
        <v>403</v>
      </c>
      <c r="G136" s="18">
        <f t="shared" si="247"/>
        <v>438</v>
      </c>
      <c r="H136" s="18">
        <f t="shared" si="247"/>
        <v>438</v>
      </c>
      <c r="I136" s="18"/>
      <c r="J136" s="18">
        <f aca="true" t="shared" si="248" ref="J136:U136">J137</f>
        <v>714850</v>
      </c>
      <c r="K136" s="18">
        <f t="shared" si="248"/>
        <v>744600</v>
      </c>
      <c r="L136" s="18">
        <f t="shared" si="248"/>
        <v>678300</v>
      </c>
      <c r="M136" s="18">
        <f t="shared" si="248"/>
        <v>781150</v>
      </c>
      <c r="N136" s="18">
        <f t="shared" si="248"/>
        <v>0</v>
      </c>
      <c r="O136" s="18">
        <f t="shared" si="248"/>
        <v>781150</v>
      </c>
      <c r="P136" s="18">
        <f t="shared" si="248"/>
        <v>744600</v>
      </c>
      <c r="Q136" s="18">
        <f t="shared" si="248"/>
        <v>0</v>
      </c>
      <c r="R136" s="18">
        <f t="shared" si="248"/>
        <v>744600</v>
      </c>
      <c r="S136" s="18">
        <f t="shared" si="248"/>
        <v>36550</v>
      </c>
      <c r="T136" s="18">
        <f t="shared" si="248"/>
        <v>0</v>
      </c>
      <c r="U136" s="18">
        <f t="shared" si="248"/>
        <v>36550</v>
      </c>
      <c r="V136" s="51"/>
    </row>
    <row r="137" spans="1:22" s="3" customFormat="1" ht="19.5" customHeight="1">
      <c r="A137" s="19" t="s">
        <v>250</v>
      </c>
      <c r="B137" s="20" t="s">
        <v>251</v>
      </c>
      <c r="C137" s="20" t="s">
        <v>251</v>
      </c>
      <c r="D137" s="21"/>
      <c r="E137" s="21"/>
      <c r="F137" s="21">
        <v>403</v>
      </c>
      <c r="G137" s="22">
        <v>438</v>
      </c>
      <c r="H137" s="22">
        <v>438</v>
      </c>
      <c r="I137" s="40">
        <v>0.85</v>
      </c>
      <c r="J137" s="41">
        <f aca="true" t="shared" si="249" ref="J137:J143">ROUND((F137+G137)*1000*I137,0)</f>
        <v>714850</v>
      </c>
      <c r="K137" s="21">
        <f aca="true" t="shared" si="250" ref="K137:K143">ROUND(H137*2000*I137,0)</f>
        <v>744600</v>
      </c>
      <c r="L137" s="41">
        <v>678300</v>
      </c>
      <c r="M137" s="21">
        <f aca="true" t="shared" si="251" ref="M137:M143">ROUND(J137+K137-L137,0)</f>
        <v>781150</v>
      </c>
      <c r="N137" s="42">
        <v>0</v>
      </c>
      <c r="O137" s="21">
        <f aca="true" t="shared" si="252" ref="O137:O143">M137-N137</f>
        <v>781150</v>
      </c>
      <c r="P137" s="42">
        <v>744600</v>
      </c>
      <c r="Q137" s="42">
        <v>0</v>
      </c>
      <c r="R137" s="42">
        <v>744600</v>
      </c>
      <c r="S137" s="42">
        <f aca="true" t="shared" si="253" ref="S137:U137">M137-P137</f>
        <v>36550</v>
      </c>
      <c r="T137" s="42">
        <f t="shared" si="253"/>
        <v>0</v>
      </c>
      <c r="U137" s="42">
        <f t="shared" si="253"/>
        <v>36550</v>
      </c>
      <c r="V137" s="52"/>
    </row>
    <row r="138" spans="1:22" s="3" customFormat="1" ht="19.5" customHeight="1">
      <c r="A138" s="16" t="s">
        <v>252</v>
      </c>
      <c r="B138" s="17" t="s">
        <v>253</v>
      </c>
      <c r="C138" s="17" t="s">
        <v>253</v>
      </c>
      <c r="D138" s="18"/>
      <c r="E138" s="18"/>
      <c r="F138" s="18">
        <f aca="true" t="shared" si="254" ref="F138:H138">SUM(F139:F143)</f>
        <v>2297</v>
      </c>
      <c r="G138" s="18">
        <f t="shared" si="254"/>
        <v>2408</v>
      </c>
      <c r="H138" s="18">
        <f t="shared" si="254"/>
        <v>2421</v>
      </c>
      <c r="I138" s="18"/>
      <c r="J138" s="18">
        <f aca="true" t="shared" si="255" ref="J138:U138">SUM(J139:J143)</f>
        <v>3999250</v>
      </c>
      <c r="K138" s="18">
        <f t="shared" si="255"/>
        <v>4115700</v>
      </c>
      <c r="L138" s="18">
        <f t="shared" si="255"/>
        <v>3961000</v>
      </c>
      <c r="M138" s="18">
        <f t="shared" si="255"/>
        <v>4153950</v>
      </c>
      <c r="N138" s="18">
        <f t="shared" si="255"/>
        <v>1343700</v>
      </c>
      <c r="O138" s="18">
        <f t="shared" si="255"/>
        <v>2810250</v>
      </c>
      <c r="P138" s="18">
        <f t="shared" si="255"/>
        <v>4115700</v>
      </c>
      <c r="Q138" s="18">
        <f t="shared" si="255"/>
        <v>1343700</v>
      </c>
      <c r="R138" s="18">
        <f t="shared" si="255"/>
        <v>2772000</v>
      </c>
      <c r="S138" s="18">
        <f t="shared" si="255"/>
        <v>38250</v>
      </c>
      <c r="T138" s="18">
        <f t="shared" si="255"/>
        <v>0</v>
      </c>
      <c r="U138" s="18">
        <f t="shared" si="255"/>
        <v>38250</v>
      </c>
      <c r="V138" s="51"/>
    </row>
    <row r="139" spans="1:22" s="3" customFormat="1" ht="19.5" customHeight="1">
      <c r="A139" s="19" t="s">
        <v>254</v>
      </c>
      <c r="B139" s="20" t="s">
        <v>255</v>
      </c>
      <c r="C139" s="20" t="s">
        <v>255</v>
      </c>
      <c r="D139" s="21"/>
      <c r="E139" s="21"/>
      <c r="F139" s="21">
        <v>903</v>
      </c>
      <c r="G139" s="22">
        <v>891</v>
      </c>
      <c r="H139" s="22">
        <v>892</v>
      </c>
      <c r="I139" s="40">
        <v>0.85</v>
      </c>
      <c r="J139" s="41">
        <f t="shared" si="249"/>
        <v>1524900</v>
      </c>
      <c r="K139" s="21">
        <f t="shared" si="250"/>
        <v>1516400</v>
      </c>
      <c r="L139" s="41">
        <v>1562300</v>
      </c>
      <c r="M139" s="21">
        <f t="shared" si="251"/>
        <v>1479000</v>
      </c>
      <c r="N139" s="42">
        <v>1343700</v>
      </c>
      <c r="O139" s="21">
        <f t="shared" si="252"/>
        <v>135300</v>
      </c>
      <c r="P139" s="42">
        <v>1516400</v>
      </c>
      <c r="Q139" s="42">
        <v>1343700</v>
      </c>
      <c r="R139" s="42">
        <v>172700</v>
      </c>
      <c r="S139" s="42">
        <f aca="true" t="shared" si="256" ref="S139:U139">M139-P139</f>
        <v>-37400</v>
      </c>
      <c r="T139" s="42">
        <f t="shared" si="256"/>
        <v>0</v>
      </c>
      <c r="U139" s="42">
        <f t="shared" si="256"/>
        <v>-37400</v>
      </c>
      <c r="V139" s="52"/>
    </row>
    <row r="140" spans="1:22" s="3" customFormat="1" ht="19.5" customHeight="1">
      <c r="A140" s="19" t="s">
        <v>256</v>
      </c>
      <c r="B140" s="20" t="s">
        <v>257</v>
      </c>
      <c r="C140" s="20" t="s">
        <v>257</v>
      </c>
      <c r="D140" s="21"/>
      <c r="E140" s="21"/>
      <c r="F140" s="21">
        <v>404</v>
      </c>
      <c r="G140" s="22">
        <v>371</v>
      </c>
      <c r="H140" s="22">
        <v>374</v>
      </c>
      <c r="I140" s="40">
        <v>0.85</v>
      </c>
      <c r="J140" s="41">
        <f t="shared" si="249"/>
        <v>658750</v>
      </c>
      <c r="K140" s="21">
        <f t="shared" si="250"/>
        <v>635800</v>
      </c>
      <c r="L140" s="41">
        <v>710600</v>
      </c>
      <c r="M140" s="21">
        <f t="shared" si="251"/>
        <v>583950</v>
      </c>
      <c r="N140" s="42">
        <v>0</v>
      </c>
      <c r="O140" s="21">
        <f t="shared" si="252"/>
        <v>583950</v>
      </c>
      <c r="P140" s="42">
        <v>635800</v>
      </c>
      <c r="Q140" s="42">
        <v>0</v>
      </c>
      <c r="R140" s="42">
        <v>635800</v>
      </c>
      <c r="S140" s="42">
        <f aca="true" t="shared" si="257" ref="S140:U140">M140-P140</f>
        <v>-51850</v>
      </c>
      <c r="T140" s="42">
        <f t="shared" si="257"/>
        <v>0</v>
      </c>
      <c r="U140" s="42">
        <f t="shared" si="257"/>
        <v>-51850</v>
      </c>
      <c r="V140" s="52"/>
    </row>
    <row r="141" spans="1:22" s="3" customFormat="1" ht="19.5" customHeight="1">
      <c r="A141" s="19" t="s">
        <v>258</v>
      </c>
      <c r="B141" s="20" t="s">
        <v>259</v>
      </c>
      <c r="C141" s="20" t="s">
        <v>259</v>
      </c>
      <c r="D141" s="21"/>
      <c r="E141" s="21"/>
      <c r="F141" s="21">
        <v>543</v>
      </c>
      <c r="G141" s="22">
        <v>550</v>
      </c>
      <c r="H141" s="22">
        <v>552</v>
      </c>
      <c r="I141" s="40">
        <v>0.85</v>
      </c>
      <c r="J141" s="41">
        <f t="shared" si="249"/>
        <v>929050</v>
      </c>
      <c r="K141" s="21">
        <f t="shared" si="250"/>
        <v>938400</v>
      </c>
      <c r="L141" s="41">
        <v>923100</v>
      </c>
      <c r="M141" s="21">
        <f t="shared" si="251"/>
        <v>944350</v>
      </c>
      <c r="N141" s="42">
        <v>0</v>
      </c>
      <c r="O141" s="21">
        <f t="shared" si="252"/>
        <v>944350</v>
      </c>
      <c r="P141" s="42">
        <v>938400</v>
      </c>
      <c r="Q141" s="42">
        <v>0</v>
      </c>
      <c r="R141" s="42">
        <v>938400</v>
      </c>
      <c r="S141" s="42">
        <f aca="true" t="shared" si="258" ref="S141:U141">M141-P141</f>
        <v>5950</v>
      </c>
      <c r="T141" s="42">
        <f t="shared" si="258"/>
        <v>0</v>
      </c>
      <c r="U141" s="42">
        <f t="shared" si="258"/>
        <v>5950</v>
      </c>
      <c r="V141" s="52"/>
    </row>
    <row r="142" spans="1:22" s="3" customFormat="1" ht="19.5" customHeight="1">
      <c r="A142" s="19" t="s">
        <v>260</v>
      </c>
      <c r="B142" s="20" t="s">
        <v>261</v>
      </c>
      <c r="C142" s="20" t="s">
        <v>261</v>
      </c>
      <c r="D142" s="21"/>
      <c r="E142" s="21"/>
      <c r="F142" s="21">
        <v>265</v>
      </c>
      <c r="G142" s="22">
        <v>414</v>
      </c>
      <c r="H142" s="22">
        <v>421</v>
      </c>
      <c r="I142" s="40">
        <v>0.85</v>
      </c>
      <c r="J142" s="41">
        <f t="shared" si="249"/>
        <v>577150</v>
      </c>
      <c r="K142" s="21">
        <f t="shared" si="250"/>
        <v>715700</v>
      </c>
      <c r="L142" s="41">
        <v>455600</v>
      </c>
      <c r="M142" s="21">
        <f t="shared" si="251"/>
        <v>837250</v>
      </c>
      <c r="N142" s="42">
        <v>0</v>
      </c>
      <c r="O142" s="21">
        <f t="shared" si="252"/>
        <v>837250</v>
      </c>
      <c r="P142" s="42">
        <v>715700</v>
      </c>
      <c r="Q142" s="42">
        <v>0</v>
      </c>
      <c r="R142" s="42">
        <v>715700</v>
      </c>
      <c r="S142" s="42">
        <f aca="true" t="shared" si="259" ref="S142:U142">M142-P142</f>
        <v>121550</v>
      </c>
      <c r="T142" s="42">
        <f t="shared" si="259"/>
        <v>0</v>
      </c>
      <c r="U142" s="42">
        <f t="shared" si="259"/>
        <v>121550</v>
      </c>
      <c r="V142" s="52"/>
    </row>
    <row r="143" spans="1:22" s="3" customFormat="1" ht="19.5" customHeight="1">
      <c r="A143" s="19" t="s">
        <v>262</v>
      </c>
      <c r="B143" s="20" t="s">
        <v>263</v>
      </c>
      <c r="C143" s="20" t="s">
        <v>263</v>
      </c>
      <c r="D143" s="21"/>
      <c r="E143" s="21"/>
      <c r="F143" s="21">
        <v>182</v>
      </c>
      <c r="G143" s="22">
        <v>182</v>
      </c>
      <c r="H143" s="22">
        <v>182</v>
      </c>
      <c r="I143" s="40">
        <v>0.85</v>
      </c>
      <c r="J143" s="41">
        <f t="shared" si="249"/>
        <v>309400</v>
      </c>
      <c r="K143" s="21">
        <f t="shared" si="250"/>
        <v>309400</v>
      </c>
      <c r="L143" s="41">
        <v>309400</v>
      </c>
      <c r="M143" s="21">
        <f t="shared" si="251"/>
        <v>309400</v>
      </c>
      <c r="N143" s="42">
        <v>0</v>
      </c>
      <c r="O143" s="21">
        <f t="shared" si="252"/>
        <v>309400</v>
      </c>
      <c r="P143" s="42">
        <v>309400</v>
      </c>
      <c r="Q143" s="42">
        <v>0</v>
      </c>
      <c r="R143" s="42">
        <v>309400</v>
      </c>
      <c r="S143" s="42">
        <f aca="true" t="shared" si="260" ref="S143:U143">M143-P143</f>
        <v>0</v>
      </c>
      <c r="T143" s="42">
        <f t="shared" si="260"/>
        <v>0</v>
      </c>
      <c r="U143" s="42">
        <f t="shared" si="260"/>
        <v>0</v>
      </c>
      <c r="V143" s="52"/>
    </row>
    <row r="144" spans="1:22" s="3" customFormat="1" ht="36.75" customHeight="1">
      <c r="A144" s="16" t="s">
        <v>264</v>
      </c>
      <c r="B144" s="17" t="s">
        <v>265</v>
      </c>
      <c r="C144" s="17" t="s">
        <v>265</v>
      </c>
      <c r="D144" s="18"/>
      <c r="E144" s="18"/>
      <c r="F144" s="18">
        <f aca="true" t="shared" si="261" ref="F144:H144">F145</f>
        <v>31</v>
      </c>
      <c r="G144" s="18">
        <f t="shared" si="261"/>
        <v>51</v>
      </c>
      <c r="H144" s="18">
        <f t="shared" si="261"/>
        <v>51</v>
      </c>
      <c r="I144" s="18"/>
      <c r="J144" s="18">
        <f aca="true" t="shared" si="262" ref="J144:U144">J145</f>
        <v>82000</v>
      </c>
      <c r="K144" s="18">
        <f t="shared" si="262"/>
        <v>102000</v>
      </c>
      <c r="L144" s="18">
        <f t="shared" si="262"/>
        <v>64000</v>
      </c>
      <c r="M144" s="18">
        <f t="shared" si="262"/>
        <v>120000</v>
      </c>
      <c r="N144" s="18">
        <f t="shared" si="262"/>
        <v>0</v>
      </c>
      <c r="O144" s="18">
        <f t="shared" si="262"/>
        <v>120000</v>
      </c>
      <c r="P144" s="18">
        <f t="shared" si="262"/>
        <v>102000</v>
      </c>
      <c r="Q144" s="18">
        <f t="shared" si="262"/>
        <v>0</v>
      </c>
      <c r="R144" s="18">
        <f t="shared" si="262"/>
        <v>102000</v>
      </c>
      <c r="S144" s="18">
        <f t="shared" si="262"/>
        <v>18000</v>
      </c>
      <c r="T144" s="18">
        <f t="shared" si="262"/>
        <v>0</v>
      </c>
      <c r="U144" s="18">
        <f t="shared" si="262"/>
        <v>18000</v>
      </c>
      <c r="V144" s="51"/>
    </row>
    <row r="145" spans="1:22" s="3" customFormat="1" ht="27" customHeight="1">
      <c r="A145" s="19" t="s">
        <v>264</v>
      </c>
      <c r="B145" s="20" t="s">
        <v>265</v>
      </c>
      <c r="C145" s="20" t="s">
        <v>265</v>
      </c>
      <c r="D145" s="21"/>
      <c r="E145" s="21"/>
      <c r="F145" s="21">
        <v>31</v>
      </c>
      <c r="G145" s="22">
        <v>51</v>
      </c>
      <c r="H145" s="22">
        <v>51</v>
      </c>
      <c r="I145" s="40">
        <v>1</v>
      </c>
      <c r="J145" s="41">
        <f aca="true" t="shared" si="263" ref="J145:J149">ROUND((F145+G145)*1000*I145,0)</f>
        <v>82000</v>
      </c>
      <c r="K145" s="21">
        <f aca="true" t="shared" si="264" ref="K145:K149">ROUND(H145*2000*I145,0)</f>
        <v>102000</v>
      </c>
      <c r="L145" s="41">
        <v>64000</v>
      </c>
      <c r="M145" s="21">
        <f aca="true" t="shared" si="265" ref="M145:M149">ROUND(J145+K145-L145,0)</f>
        <v>120000</v>
      </c>
      <c r="N145" s="42">
        <v>0</v>
      </c>
      <c r="O145" s="21">
        <f aca="true" t="shared" si="266" ref="O145:O149">M145-N145</f>
        <v>120000</v>
      </c>
      <c r="P145" s="42">
        <v>102000</v>
      </c>
      <c r="Q145" s="42">
        <v>0</v>
      </c>
      <c r="R145" s="42">
        <v>102000</v>
      </c>
      <c r="S145" s="42">
        <f aca="true" t="shared" si="267" ref="S145:U145">M145-P145</f>
        <v>18000</v>
      </c>
      <c r="T145" s="42">
        <f t="shared" si="267"/>
        <v>0</v>
      </c>
      <c r="U145" s="42">
        <f t="shared" si="267"/>
        <v>18000</v>
      </c>
      <c r="V145" s="52"/>
    </row>
    <row r="146" spans="1:22" s="3" customFormat="1" ht="30" customHeight="1">
      <c r="A146" s="16" t="s">
        <v>266</v>
      </c>
      <c r="B146" s="17" t="s">
        <v>267</v>
      </c>
      <c r="C146" s="17" t="s">
        <v>267</v>
      </c>
      <c r="D146" s="18"/>
      <c r="E146" s="18"/>
      <c r="F146" s="18">
        <f aca="true" t="shared" si="268" ref="F146:H146">F147</f>
        <v>12</v>
      </c>
      <c r="G146" s="18">
        <f t="shared" si="268"/>
        <v>16</v>
      </c>
      <c r="H146" s="18">
        <f t="shared" si="268"/>
        <v>30</v>
      </c>
      <c r="I146" s="18"/>
      <c r="J146" s="18">
        <f aca="true" t="shared" si="269" ref="J146:U146">J147</f>
        <v>28000</v>
      </c>
      <c r="K146" s="18">
        <f t="shared" si="269"/>
        <v>60000</v>
      </c>
      <c r="L146" s="18">
        <f t="shared" si="269"/>
        <v>24000</v>
      </c>
      <c r="M146" s="18">
        <f t="shared" si="269"/>
        <v>64000</v>
      </c>
      <c r="N146" s="18">
        <f t="shared" si="269"/>
        <v>0</v>
      </c>
      <c r="O146" s="18">
        <f t="shared" si="269"/>
        <v>64000</v>
      </c>
      <c r="P146" s="18">
        <f t="shared" si="269"/>
        <v>60000</v>
      </c>
      <c r="Q146" s="18">
        <f t="shared" si="269"/>
        <v>0</v>
      </c>
      <c r="R146" s="18">
        <f t="shared" si="269"/>
        <v>60000</v>
      </c>
      <c r="S146" s="18">
        <f t="shared" si="269"/>
        <v>4000</v>
      </c>
      <c r="T146" s="18">
        <f t="shared" si="269"/>
        <v>0</v>
      </c>
      <c r="U146" s="18">
        <f t="shared" si="269"/>
        <v>4000</v>
      </c>
      <c r="V146" s="51"/>
    </row>
    <row r="147" spans="1:22" s="3" customFormat="1" ht="30" customHeight="1">
      <c r="A147" s="19" t="s">
        <v>266</v>
      </c>
      <c r="B147" s="20" t="s">
        <v>267</v>
      </c>
      <c r="C147" s="20" t="s">
        <v>267</v>
      </c>
      <c r="D147" s="21"/>
      <c r="E147" s="21"/>
      <c r="F147" s="21">
        <v>12</v>
      </c>
      <c r="G147" s="22">
        <v>16</v>
      </c>
      <c r="H147" s="22">
        <v>30</v>
      </c>
      <c r="I147" s="40">
        <v>1</v>
      </c>
      <c r="J147" s="41">
        <f t="shared" si="263"/>
        <v>28000</v>
      </c>
      <c r="K147" s="21">
        <f t="shared" si="264"/>
        <v>60000</v>
      </c>
      <c r="L147" s="41">
        <v>24000</v>
      </c>
      <c r="M147" s="21">
        <f t="shared" si="265"/>
        <v>64000</v>
      </c>
      <c r="N147" s="42">
        <v>0</v>
      </c>
      <c r="O147" s="21">
        <f t="shared" si="266"/>
        <v>64000</v>
      </c>
      <c r="P147" s="42">
        <v>60000</v>
      </c>
      <c r="Q147" s="42">
        <v>0</v>
      </c>
      <c r="R147" s="42">
        <v>60000</v>
      </c>
      <c r="S147" s="42">
        <f aca="true" t="shared" si="270" ref="S147:U147">M147-P147</f>
        <v>4000</v>
      </c>
      <c r="T147" s="42">
        <f t="shared" si="270"/>
        <v>0</v>
      </c>
      <c r="U147" s="42">
        <f t="shared" si="270"/>
        <v>4000</v>
      </c>
      <c r="V147" s="52"/>
    </row>
    <row r="148" spans="1:22" s="3" customFormat="1" ht="19.5" customHeight="1">
      <c r="A148" s="16" t="s">
        <v>268</v>
      </c>
      <c r="B148" s="17" t="s">
        <v>269</v>
      </c>
      <c r="C148" s="17" t="s">
        <v>269</v>
      </c>
      <c r="D148" s="18"/>
      <c r="E148" s="18"/>
      <c r="F148" s="18">
        <f aca="true" t="shared" si="271" ref="F148:H148">F149</f>
        <v>943</v>
      </c>
      <c r="G148" s="18">
        <f t="shared" si="271"/>
        <v>1245</v>
      </c>
      <c r="H148" s="18">
        <f t="shared" si="271"/>
        <v>1252</v>
      </c>
      <c r="I148" s="18"/>
      <c r="J148" s="18">
        <f aca="true" t="shared" si="272" ref="J148:U148">J149</f>
        <v>1859800</v>
      </c>
      <c r="K148" s="18">
        <f t="shared" si="272"/>
        <v>2128400</v>
      </c>
      <c r="L148" s="18">
        <f t="shared" si="272"/>
        <v>1589500</v>
      </c>
      <c r="M148" s="18">
        <f t="shared" si="272"/>
        <v>2398700</v>
      </c>
      <c r="N148" s="18">
        <f t="shared" si="272"/>
        <v>2128400</v>
      </c>
      <c r="O148" s="18">
        <f t="shared" si="272"/>
        <v>270300</v>
      </c>
      <c r="P148" s="18">
        <f t="shared" si="272"/>
        <v>2128400</v>
      </c>
      <c r="Q148" s="18">
        <f t="shared" si="272"/>
        <v>2128400</v>
      </c>
      <c r="R148" s="18">
        <f t="shared" si="272"/>
        <v>0</v>
      </c>
      <c r="S148" s="18">
        <f t="shared" si="272"/>
        <v>270300</v>
      </c>
      <c r="T148" s="18">
        <f t="shared" si="272"/>
        <v>0</v>
      </c>
      <c r="U148" s="18">
        <f t="shared" si="272"/>
        <v>270300</v>
      </c>
      <c r="V148" s="51"/>
    </row>
    <row r="149" spans="1:22" s="3" customFormat="1" ht="19.5" customHeight="1">
      <c r="A149" s="19" t="s">
        <v>268</v>
      </c>
      <c r="B149" s="20" t="s">
        <v>269</v>
      </c>
      <c r="C149" s="20" t="s">
        <v>269</v>
      </c>
      <c r="D149" s="21"/>
      <c r="E149" s="21"/>
      <c r="F149" s="21">
        <v>943</v>
      </c>
      <c r="G149" s="22">
        <v>1245</v>
      </c>
      <c r="H149" s="22">
        <v>1252</v>
      </c>
      <c r="I149" s="40">
        <v>0.85</v>
      </c>
      <c r="J149" s="41">
        <f t="shared" si="263"/>
        <v>1859800</v>
      </c>
      <c r="K149" s="21">
        <f t="shared" si="264"/>
        <v>2128400</v>
      </c>
      <c r="L149" s="41">
        <v>1589500</v>
      </c>
      <c r="M149" s="21">
        <f t="shared" si="265"/>
        <v>2398700</v>
      </c>
      <c r="N149" s="42">
        <v>2128400</v>
      </c>
      <c r="O149" s="21">
        <f t="shared" si="266"/>
        <v>270300</v>
      </c>
      <c r="P149" s="42">
        <v>2128400</v>
      </c>
      <c r="Q149" s="42">
        <v>2128400</v>
      </c>
      <c r="R149" s="42">
        <v>0</v>
      </c>
      <c r="S149" s="42">
        <f aca="true" t="shared" si="273" ref="S149:U149">M149-P149</f>
        <v>270300</v>
      </c>
      <c r="T149" s="42">
        <f t="shared" si="273"/>
        <v>0</v>
      </c>
      <c r="U149" s="42">
        <f t="shared" si="273"/>
        <v>270300</v>
      </c>
      <c r="V149" s="52"/>
    </row>
    <row r="150" spans="1:22" s="3" customFormat="1" ht="19.5" customHeight="1">
      <c r="A150" s="16" t="s">
        <v>270</v>
      </c>
      <c r="B150" s="17" t="s">
        <v>271</v>
      </c>
      <c r="C150" s="17" t="s">
        <v>271</v>
      </c>
      <c r="D150" s="18"/>
      <c r="E150" s="18"/>
      <c r="F150" s="18">
        <f aca="true" t="shared" si="274" ref="F150:H150">SUM(F151:F153)</f>
        <v>582</v>
      </c>
      <c r="G150" s="18">
        <f t="shared" si="274"/>
        <v>496</v>
      </c>
      <c r="H150" s="18">
        <f t="shared" si="274"/>
        <v>503</v>
      </c>
      <c r="I150" s="18"/>
      <c r="J150" s="18">
        <f aca="true" t="shared" si="275" ref="J150:U150">SUM(J151:J153)</f>
        <v>916300</v>
      </c>
      <c r="K150" s="18">
        <f t="shared" si="275"/>
        <v>855100</v>
      </c>
      <c r="L150" s="18">
        <f t="shared" si="275"/>
        <v>1016600</v>
      </c>
      <c r="M150" s="18">
        <f t="shared" si="275"/>
        <v>754800</v>
      </c>
      <c r="N150" s="18">
        <f t="shared" si="275"/>
        <v>0</v>
      </c>
      <c r="O150" s="18">
        <f t="shared" si="275"/>
        <v>754800</v>
      </c>
      <c r="P150" s="18">
        <f t="shared" si="275"/>
        <v>855100</v>
      </c>
      <c r="Q150" s="18">
        <f t="shared" si="275"/>
        <v>0</v>
      </c>
      <c r="R150" s="18">
        <f t="shared" si="275"/>
        <v>855100</v>
      </c>
      <c r="S150" s="18">
        <f t="shared" si="275"/>
        <v>-100300</v>
      </c>
      <c r="T150" s="18">
        <f t="shared" si="275"/>
        <v>0</v>
      </c>
      <c r="U150" s="18">
        <f t="shared" si="275"/>
        <v>-100300</v>
      </c>
      <c r="V150" s="51"/>
    </row>
    <row r="151" spans="1:22" s="3" customFormat="1" ht="19.5" customHeight="1">
      <c r="A151" s="19" t="s">
        <v>272</v>
      </c>
      <c r="B151" s="20" t="s">
        <v>273</v>
      </c>
      <c r="C151" s="20" t="s">
        <v>273</v>
      </c>
      <c r="D151" s="21"/>
      <c r="E151" s="21"/>
      <c r="F151" s="21">
        <v>532</v>
      </c>
      <c r="G151" s="22">
        <v>405</v>
      </c>
      <c r="H151" s="22">
        <v>409</v>
      </c>
      <c r="I151" s="40">
        <v>0.85</v>
      </c>
      <c r="J151" s="41">
        <f aca="true" t="shared" si="276" ref="J151:J153">ROUND((F151+G151)*1000*I151,0)</f>
        <v>796450</v>
      </c>
      <c r="K151" s="21">
        <f aca="true" t="shared" si="277" ref="K151:K153">ROUND(H151*2000*I151,0)</f>
        <v>695300</v>
      </c>
      <c r="L151" s="41">
        <v>924800</v>
      </c>
      <c r="M151" s="21">
        <f aca="true" t="shared" si="278" ref="M151:M153">ROUND(J151+K151-L151,0)</f>
        <v>566950</v>
      </c>
      <c r="N151" s="42">
        <v>0</v>
      </c>
      <c r="O151" s="21">
        <f aca="true" t="shared" si="279" ref="O151:O153">M151-N151</f>
        <v>566950</v>
      </c>
      <c r="P151" s="42">
        <v>695300</v>
      </c>
      <c r="Q151" s="42">
        <v>0</v>
      </c>
      <c r="R151" s="42">
        <v>695300</v>
      </c>
      <c r="S151" s="42">
        <f aca="true" t="shared" si="280" ref="S151:U151">M151-P151</f>
        <v>-128350</v>
      </c>
      <c r="T151" s="42">
        <f t="shared" si="280"/>
        <v>0</v>
      </c>
      <c r="U151" s="42">
        <f t="shared" si="280"/>
        <v>-128350</v>
      </c>
      <c r="V151" s="52"/>
    </row>
    <row r="152" spans="1:22" s="3" customFormat="1" ht="19.5" customHeight="1">
      <c r="A152" s="19" t="s">
        <v>274</v>
      </c>
      <c r="B152" s="20" t="s">
        <v>275</v>
      </c>
      <c r="C152" s="20" t="s">
        <v>275</v>
      </c>
      <c r="D152" s="21"/>
      <c r="E152" s="21"/>
      <c r="F152" s="21">
        <v>37</v>
      </c>
      <c r="G152" s="22">
        <v>62</v>
      </c>
      <c r="H152" s="22">
        <v>62</v>
      </c>
      <c r="I152" s="40">
        <v>0.85</v>
      </c>
      <c r="J152" s="41">
        <f t="shared" si="276"/>
        <v>84150</v>
      </c>
      <c r="K152" s="21">
        <f t="shared" si="277"/>
        <v>105400</v>
      </c>
      <c r="L152" s="41">
        <v>68000</v>
      </c>
      <c r="M152" s="21">
        <f t="shared" si="278"/>
        <v>121550</v>
      </c>
      <c r="N152" s="42">
        <v>0</v>
      </c>
      <c r="O152" s="21">
        <f t="shared" si="279"/>
        <v>121550</v>
      </c>
      <c r="P152" s="42">
        <v>105400</v>
      </c>
      <c r="Q152" s="42">
        <v>0</v>
      </c>
      <c r="R152" s="42">
        <v>105400</v>
      </c>
      <c r="S152" s="42">
        <f aca="true" t="shared" si="281" ref="S152:U152">M152-P152</f>
        <v>16150</v>
      </c>
      <c r="T152" s="42">
        <f t="shared" si="281"/>
        <v>0</v>
      </c>
      <c r="U152" s="42">
        <f t="shared" si="281"/>
        <v>16150</v>
      </c>
      <c r="V152" s="52"/>
    </row>
    <row r="153" spans="1:22" s="3" customFormat="1" ht="19.5" customHeight="1">
      <c r="A153" s="19" t="s">
        <v>276</v>
      </c>
      <c r="B153" s="20" t="s">
        <v>277</v>
      </c>
      <c r="C153" s="20" t="s">
        <v>277</v>
      </c>
      <c r="D153" s="21"/>
      <c r="E153" s="21"/>
      <c r="F153" s="21">
        <v>13</v>
      </c>
      <c r="G153" s="22">
        <v>29</v>
      </c>
      <c r="H153" s="22">
        <v>32</v>
      </c>
      <c r="I153" s="40">
        <v>0.85</v>
      </c>
      <c r="J153" s="41">
        <f t="shared" si="276"/>
        <v>35700</v>
      </c>
      <c r="K153" s="21">
        <f t="shared" si="277"/>
        <v>54400</v>
      </c>
      <c r="L153" s="41">
        <v>23800</v>
      </c>
      <c r="M153" s="21">
        <f t="shared" si="278"/>
        <v>66300</v>
      </c>
      <c r="N153" s="42">
        <v>0</v>
      </c>
      <c r="O153" s="21">
        <f t="shared" si="279"/>
        <v>66300</v>
      </c>
      <c r="P153" s="42">
        <v>54400</v>
      </c>
      <c r="Q153" s="42">
        <v>0</v>
      </c>
      <c r="R153" s="42">
        <v>54400</v>
      </c>
      <c r="S153" s="42">
        <f aca="true" t="shared" si="282" ref="S153:U153">M153-P153</f>
        <v>11900</v>
      </c>
      <c r="T153" s="42">
        <f t="shared" si="282"/>
        <v>0</v>
      </c>
      <c r="U153" s="42">
        <f t="shared" si="282"/>
        <v>11900</v>
      </c>
      <c r="V153" s="52"/>
    </row>
    <row r="154" spans="1:22" s="3" customFormat="1" ht="19.5" customHeight="1">
      <c r="A154" s="16" t="s">
        <v>278</v>
      </c>
      <c r="B154" s="17" t="s">
        <v>279</v>
      </c>
      <c r="C154" s="17" t="s">
        <v>279</v>
      </c>
      <c r="D154" s="18"/>
      <c r="E154" s="18"/>
      <c r="F154" s="18">
        <f aca="true" t="shared" si="283" ref="F154:H154">F155</f>
        <v>178</v>
      </c>
      <c r="G154" s="18">
        <f t="shared" si="283"/>
        <v>215</v>
      </c>
      <c r="H154" s="18">
        <f t="shared" si="283"/>
        <v>218</v>
      </c>
      <c r="I154" s="18"/>
      <c r="J154" s="18">
        <f aca="true" t="shared" si="284" ref="J154:U154">J155</f>
        <v>393000</v>
      </c>
      <c r="K154" s="18">
        <f t="shared" si="284"/>
        <v>436000</v>
      </c>
      <c r="L154" s="18">
        <f t="shared" si="284"/>
        <v>362000</v>
      </c>
      <c r="M154" s="18">
        <f t="shared" si="284"/>
        <v>467000</v>
      </c>
      <c r="N154" s="18">
        <f t="shared" si="284"/>
        <v>0</v>
      </c>
      <c r="O154" s="18">
        <f t="shared" si="284"/>
        <v>467000</v>
      </c>
      <c r="P154" s="18">
        <f t="shared" si="284"/>
        <v>436000</v>
      </c>
      <c r="Q154" s="18">
        <f t="shared" si="284"/>
        <v>0</v>
      </c>
      <c r="R154" s="18">
        <f t="shared" si="284"/>
        <v>436000</v>
      </c>
      <c r="S154" s="18">
        <f t="shared" si="284"/>
        <v>31000</v>
      </c>
      <c r="T154" s="18">
        <f t="shared" si="284"/>
        <v>0</v>
      </c>
      <c r="U154" s="18">
        <f t="shared" si="284"/>
        <v>31000</v>
      </c>
      <c r="V154" s="51"/>
    </row>
    <row r="155" spans="1:22" s="3" customFormat="1" ht="19.5" customHeight="1">
      <c r="A155" s="19" t="s">
        <v>278</v>
      </c>
      <c r="B155" s="20" t="s">
        <v>279</v>
      </c>
      <c r="C155" s="20" t="s">
        <v>279</v>
      </c>
      <c r="D155" s="21"/>
      <c r="E155" s="21"/>
      <c r="F155" s="21">
        <v>178</v>
      </c>
      <c r="G155" s="22">
        <v>215</v>
      </c>
      <c r="H155" s="22">
        <v>218</v>
      </c>
      <c r="I155" s="40">
        <v>1</v>
      </c>
      <c r="J155" s="41">
        <f aca="true" t="shared" si="285" ref="J155:J159">ROUND((F155+G155)*1000*I155,0)</f>
        <v>393000</v>
      </c>
      <c r="K155" s="21">
        <f aca="true" t="shared" si="286" ref="K155:K159">ROUND(H155*2000*I155,0)</f>
        <v>436000</v>
      </c>
      <c r="L155" s="41">
        <v>362000</v>
      </c>
      <c r="M155" s="21">
        <f aca="true" t="shared" si="287" ref="M155:M159">ROUND(J155+K155-L155,0)</f>
        <v>467000</v>
      </c>
      <c r="N155" s="42">
        <v>0</v>
      </c>
      <c r="O155" s="21">
        <f aca="true" t="shared" si="288" ref="O155:O159">M155-N155</f>
        <v>467000</v>
      </c>
      <c r="P155" s="42">
        <v>436000</v>
      </c>
      <c r="Q155" s="42">
        <v>0</v>
      </c>
      <c r="R155" s="42">
        <v>436000</v>
      </c>
      <c r="S155" s="42">
        <f aca="true" t="shared" si="289" ref="S155:U155">M155-P155</f>
        <v>31000</v>
      </c>
      <c r="T155" s="42">
        <f t="shared" si="289"/>
        <v>0</v>
      </c>
      <c r="U155" s="42">
        <f t="shared" si="289"/>
        <v>31000</v>
      </c>
      <c r="V155" s="52"/>
    </row>
    <row r="156" spans="1:22" s="3" customFormat="1" ht="19.5" customHeight="1">
      <c r="A156" s="16" t="s">
        <v>280</v>
      </c>
      <c r="B156" s="17" t="s">
        <v>281</v>
      </c>
      <c r="C156" s="17" t="s">
        <v>281</v>
      </c>
      <c r="D156" s="18"/>
      <c r="E156" s="18"/>
      <c r="F156" s="18">
        <f aca="true" t="shared" si="290" ref="F156:H156">SUM(F157:F159)</f>
        <v>643</v>
      </c>
      <c r="G156" s="18">
        <f t="shared" si="290"/>
        <v>527</v>
      </c>
      <c r="H156" s="18">
        <f t="shared" si="290"/>
        <v>527</v>
      </c>
      <c r="I156" s="18"/>
      <c r="J156" s="18">
        <f aca="true" t="shared" si="291" ref="J156:U156">SUM(J157:J159)</f>
        <v>994500</v>
      </c>
      <c r="K156" s="18">
        <f t="shared" si="291"/>
        <v>895900</v>
      </c>
      <c r="L156" s="18">
        <f t="shared" si="291"/>
        <v>1127100</v>
      </c>
      <c r="M156" s="18">
        <f t="shared" si="291"/>
        <v>763300</v>
      </c>
      <c r="N156" s="18">
        <f t="shared" si="291"/>
        <v>0</v>
      </c>
      <c r="O156" s="18">
        <f t="shared" si="291"/>
        <v>763300</v>
      </c>
      <c r="P156" s="18">
        <f t="shared" si="291"/>
        <v>895900</v>
      </c>
      <c r="Q156" s="18">
        <f t="shared" si="291"/>
        <v>0</v>
      </c>
      <c r="R156" s="18">
        <f t="shared" si="291"/>
        <v>895900</v>
      </c>
      <c r="S156" s="18">
        <f t="shared" si="291"/>
        <v>-132600</v>
      </c>
      <c r="T156" s="18">
        <f t="shared" si="291"/>
        <v>0</v>
      </c>
      <c r="U156" s="18">
        <f t="shared" si="291"/>
        <v>-132600</v>
      </c>
      <c r="V156" s="51"/>
    </row>
    <row r="157" spans="1:22" s="3" customFormat="1" ht="19.5" customHeight="1">
      <c r="A157" s="19" t="s">
        <v>282</v>
      </c>
      <c r="B157" s="20" t="s">
        <v>283</v>
      </c>
      <c r="C157" s="20" t="s">
        <v>283</v>
      </c>
      <c r="D157" s="21"/>
      <c r="E157" s="21"/>
      <c r="F157" s="21">
        <v>414</v>
      </c>
      <c r="G157" s="22">
        <v>311</v>
      </c>
      <c r="H157" s="22">
        <v>311</v>
      </c>
      <c r="I157" s="40">
        <v>0.85</v>
      </c>
      <c r="J157" s="41">
        <f t="shared" si="285"/>
        <v>616250</v>
      </c>
      <c r="K157" s="21">
        <f t="shared" si="286"/>
        <v>528700</v>
      </c>
      <c r="L157" s="41">
        <v>717400</v>
      </c>
      <c r="M157" s="21">
        <f t="shared" si="287"/>
        <v>427550</v>
      </c>
      <c r="N157" s="42">
        <v>0</v>
      </c>
      <c r="O157" s="21">
        <f t="shared" si="288"/>
        <v>427550</v>
      </c>
      <c r="P157" s="42">
        <v>528700</v>
      </c>
      <c r="Q157" s="42">
        <v>0</v>
      </c>
      <c r="R157" s="42">
        <v>528700</v>
      </c>
      <c r="S157" s="42">
        <f aca="true" t="shared" si="292" ref="S157:U157">M157-P157</f>
        <v>-101150</v>
      </c>
      <c r="T157" s="42">
        <f t="shared" si="292"/>
        <v>0</v>
      </c>
      <c r="U157" s="42">
        <f t="shared" si="292"/>
        <v>-101150</v>
      </c>
      <c r="V157" s="52"/>
    </row>
    <row r="158" spans="1:22" s="3" customFormat="1" ht="19.5" customHeight="1">
      <c r="A158" s="19" t="s">
        <v>284</v>
      </c>
      <c r="B158" s="20" t="s">
        <v>285</v>
      </c>
      <c r="C158" s="20" t="s">
        <v>285</v>
      </c>
      <c r="D158" s="21"/>
      <c r="E158" s="21"/>
      <c r="F158" s="21">
        <v>195</v>
      </c>
      <c r="G158" s="22">
        <v>180</v>
      </c>
      <c r="H158" s="22">
        <v>180</v>
      </c>
      <c r="I158" s="40">
        <v>0.85</v>
      </c>
      <c r="J158" s="41">
        <f t="shared" si="285"/>
        <v>318750</v>
      </c>
      <c r="K158" s="21">
        <f t="shared" si="286"/>
        <v>306000</v>
      </c>
      <c r="L158" s="41">
        <v>348500</v>
      </c>
      <c r="M158" s="21">
        <f t="shared" si="287"/>
        <v>276250</v>
      </c>
      <c r="N158" s="42">
        <v>0</v>
      </c>
      <c r="O158" s="21">
        <f t="shared" si="288"/>
        <v>276250</v>
      </c>
      <c r="P158" s="42">
        <v>306000</v>
      </c>
      <c r="Q158" s="42">
        <v>0</v>
      </c>
      <c r="R158" s="42">
        <v>306000</v>
      </c>
      <c r="S158" s="42">
        <f aca="true" t="shared" si="293" ref="S158:U158">M158-P158</f>
        <v>-29750</v>
      </c>
      <c r="T158" s="42">
        <f t="shared" si="293"/>
        <v>0</v>
      </c>
      <c r="U158" s="42">
        <f t="shared" si="293"/>
        <v>-29750</v>
      </c>
      <c r="V158" s="52"/>
    </row>
    <row r="159" spans="1:22" s="3" customFormat="1" ht="19.5" customHeight="1">
      <c r="A159" s="19" t="s">
        <v>286</v>
      </c>
      <c r="B159" s="20" t="s">
        <v>287</v>
      </c>
      <c r="C159" s="20" t="s">
        <v>287</v>
      </c>
      <c r="D159" s="21"/>
      <c r="E159" s="21"/>
      <c r="F159" s="21">
        <v>34</v>
      </c>
      <c r="G159" s="22">
        <v>36</v>
      </c>
      <c r="H159" s="22">
        <v>36</v>
      </c>
      <c r="I159" s="40">
        <v>0.85</v>
      </c>
      <c r="J159" s="41">
        <f t="shared" si="285"/>
        <v>59500</v>
      </c>
      <c r="K159" s="21">
        <f t="shared" si="286"/>
        <v>61200</v>
      </c>
      <c r="L159" s="41">
        <v>61200</v>
      </c>
      <c r="M159" s="21">
        <f t="shared" si="287"/>
        <v>59500</v>
      </c>
      <c r="N159" s="42">
        <v>0</v>
      </c>
      <c r="O159" s="21">
        <f t="shared" si="288"/>
        <v>59500</v>
      </c>
      <c r="P159" s="42">
        <v>61200</v>
      </c>
      <c r="Q159" s="42">
        <v>0</v>
      </c>
      <c r="R159" s="42">
        <v>61200</v>
      </c>
      <c r="S159" s="42">
        <f aca="true" t="shared" si="294" ref="S159:U159">M159-P159</f>
        <v>-1700</v>
      </c>
      <c r="T159" s="42">
        <f t="shared" si="294"/>
        <v>0</v>
      </c>
      <c r="U159" s="42">
        <f t="shared" si="294"/>
        <v>-1700</v>
      </c>
      <c r="V159" s="52"/>
    </row>
    <row r="160" spans="1:22" s="3" customFormat="1" ht="19.5" customHeight="1">
      <c r="A160" s="16" t="s">
        <v>288</v>
      </c>
      <c r="B160" s="17" t="s">
        <v>289</v>
      </c>
      <c r="C160" s="17" t="s">
        <v>289</v>
      </c>
      <c r="D160" s="18"/>
      <c r="E160" s="18"/>
      <c r="F160" s="18">
        <f aca="true" t="shared" si="295" ref="F160:H160">F161</f>
        <v>777</v>
      </c>
      <c r="G160" s="18">
        <f t="shared" si="295"/>
        <v>824</v>
      </c>
      <c r="H160" s="18">
        <f t="shared" si="295"/>
        <v>836</v>
      </c>
      <c r="I160" s="18"/>
      <c r="J160" s="18">
        <f aca="true" t="shared" si="296" ref="J160:U160">J161</f>
        <v>1601000</v>
      </c>
      <c r="K160" s="18">
        <f t="shared" si="296"/>
        <v>1672000</v>
      </c>
      <c r="L160" s="18">
        <f t="shared" si="296"/>
        <v>1628000</v>
      </c>
      <c r="M160" s="18">
        <f t="shared" si="296"/>
        <v>1645000</v>
      </c>
      <c r="N160" s="18">
        <f t="shared" si="296"/>
        <v>1645000</v>
      </c>
      <c r="O160" s="18">
        <f t="shared" si="296"/>
        <v>0</v>
      </c>
      <c r="P160" s="18">
        <f t="shared" si="296"/>
        <v>1672000</v>
      </c>
      <c r="Q160" s="18">
        <f t="shared" si="296"/>
        <v>1672000</v>
      </c>
      <c r="R160" s="18">
        <f t="shared" si="296"/>
        <v>0</v>
      </c>
      <c r="S160" s="18">
        <f t="shared" si="296"/>
        <v>-27000</v>
      </c>
      <c r="T160" s="18">
        <f t="shared" si="296"/>
        <v>-27000</v>
      </c>
      <c r="U160" s="18">
        <f t="shared" si="296"/>
        <v>0</v>
      </c>
      <c r="V160" s="51"/>
    </row>
    <row r="161" spans="1:22" s="3" customFormat="1" ht="19.5" customHeight="1">
      <c r="A161" s="19" t="s">
        <v>288</v>
      </c>
      <c r="B161" s="20" t="s">
        <v>289</v>
      </c>
      <c r="C161" s="20" t="s">
        <v>289</v>
      </c>
      <c r="D161" s="21"/>
      <c r="E161" s="21"/>
      <c r="F161" s="21">
        <v>777</v>
      </c>
      <c r="G161" s="22">
        <v>824</v>
      </c>
      <c r="H161" s="22">
        <v>836</v>
      </c>
      <c r="I161" s="40">
        <v>1</v>
      </c>
      <c r="J161" s="41">
        <f aca="true" t="shared" si="297" ref="J161:J166">ROUND((F161+G161)*1000*I161,0)</f>
        <v>1601000</v>
      </c>
      <c r="K161" s="21">
        <f aca="true" t="shared" si="298" ref="K161:K166">ROUND(H161*2000*I161,0)</f>
        <v>1672000</v>
      </c>
      <c r="L161" s="41">
        <v>1628000</v>
      </c>
      <c r="M161" s="21">
        <f aca="true" t="shared" si="299" ref="M161:M166">ROUND(J161+K161-L161,0)</f>
        <v>1645000</v>
      </c>
      <c r="N161" s="42">
        <v>1645000</v>
      </c>
      <c r="O161" s="21">
        <f aca="true" t="shared" si="300" ref="O161:O166">M161-N161</f>
        <v>0</v>
      </c>
      <c r="P161" s="42">
        <v>1672000</v>
      </c>
      <c r="Q161" s="42">
        <v>1672000</v>
      </c>
      <c r="R161" s="42">
        <v>0</v>
      </c>
      <c r="S161" s="42">
        <f aca="true" t="shared" si="301" ref="S161:U161">M161-P161</f>
        <v>-27000</v>
      </c>
      <c r="T161" s="42">
        <f t="shared" si="301"/>
        <v>-27000</v>
      </c>
      <c r="U161" s="42">
        <f t="shared" si="301"/>
        <v>0</v>
      </c>
      <c r="V161" s="52"/>
    </row>
    <row r="162" spans="1:22" s="3" customFormat="1" ht="19.5" customHeight="1">
      <c r="A162" s="16" t="s">
        <v>290</v>
      </c>
      <c r="B162" s="17" t="s">
        <v>291</v>
      </c>
      <c r="C162" s="17" t="s">
        <v>291</v>
      </c>
      <c r="D162" s="18"/>
      <c r="E162" s="18"/>
      <c r="F162" s="18">
        <f aca="true" t="shared" si="302" ref="F162:H162">F163</f>
        <v>59</v>
      </c>
      <c r="G162" s="18">
        <f t="shared" si="302"/>
        <v>131</v>
      </c>
      <c r="H162" s="18">
        <f t="shared" si="302"/>
        <v>131</v>
      </c>
      <c r="I162" s="18"/>
      <c r="J162" s="18">
        <f aca="true" t="shared" si="303" ref="J162:U162">J163</f>
        <v>190000</v>
      </c>
      <c r="K162" s="18">
        <f t="shared" si="303"/>
        <v>262000</v>
      </c>
      <c r="L162" s="18">
        <f t="shared" si="303"/>
        <v>118000</v>
      </c>
      <c r="M162" s="18">
        <f t="shared" si="303"/>
        <v>334000</v>
      </c>
      <c r="N162" s="18">
        <f t="shared" si="303"/>
        <v>0</v>
      </c>
      <c r="O162" s="18">
        <f t="shared" si="303"/>
        <v>334000</v>
      </c>
      <c r="P162" s="18">
        <f t="shared" si="303"/>
        <v>262000</v>
      </c>
      <c r="Q162" s="18">
        <f t="shared" si="303"/>
        <v>0</v>
      </c>
      <c r="R162" s="18">
        <f t="shared" si="303"/>
        <v>262000</v>
      </c>
      <c r="S162" s="18">
        <f t="shared" si="303"/>
        <v>72000</v>
      </c>
      <c r="T162" s="18">
        <f t="shared" si="303"/>
        <v>0</v>
      </c>
      <c r="U162" s="18">
        <f t="shared" si="303"/>
        <v>72000</v>
      </c>
      <c r="V162" s="51"/>
    </row>
    <row r="163" spans="1:22" s="3" customFormat="1" ht="19.5" customHeight="1">
      <c r="A163" s="19" t="s">
        <v>290</v>
      </c>
      <c r="B163" s="20" t="s">
        <v>291</v>
      </c>
      <c r="C163" s="20" t="s">
        <v>291</v>
      </c>
      <c r="D163" s="21"/>
      <c r="E163" s="21"/>
      <c r="F163" s="21">
        <v>59</v>
      </c>
      <c r="G163" s="22">
        <v>131</v>
      </c>
      <c r="H163" s="22">
        <v>131</v>
      </c>
      <c r="I163" s="40">
        <v>1</v>
      </c>
      <c r="J163" s="41">
        <f t="shared" si="297"/>
        <v>190000</v>
      </c>
      <c r="K163" s="21">
        <f t="shared" si="298"/>
        <v>262000</v>
      </c>
      <c r="L163" s="41">
        <v>118000</v>
      </c>
      <c r="M163" s="21">
        <f t="shared" si="299"/>
        <v>334000</v>
      </c>
      <c r="N163" s="42">
        <v>0</v>
      </c>
      <c r="O163" s="21">
        <f t="shared" si="300"/>
        <v>334000</v>
      </c>
      <c r="P163" s="42">
        <v>262000</v>
      </c>
      <c r="Q163" s="42">
        <v>0</v>
      </c>
      <c r="R163" s="42">
        <v>262000</v>
      </c>
      <c r="S163" s="42">
        <f aca="true" t="shared" si="304" ref="S163:U163">M163-P163</f>
        <v>72000</v>
      </c>
      <c r="T163" s="42">
        <f t="shared" si="304"/>
        <v>0</v>
      </c>
      <c r="U163" s="42">
        <f t="shared" si="304"/>
        <v>72000</v>
      </c>
      <c r="V163" s="52"/>
    </row>
    <row r="164" spans="1:22" s="3" customFormat="1" ht="19.5" customHeight="1">
      <c r="A164" s="16" t="s">
        <v>292</v>
      </c>
      <c r="B164" s="17" t="s">
        <v>293</v>
      </c>
      <c r="C164" s="17" t="s">
        <v>293</v>
      </c>
      <c r="D164" s="18"/>
      <c r="E164" s="18"/>
      <c r="F164" s="18">
        <f aca="true" t="shared" si="305" ref="F164:H164">SUM(F165:F166)</f>
        <v>846</v>
      </c>
      <c r="G164" s="18">
        <f t="shared" si="305"/>
        <v>812</v>
      </c>
      <c r="H164" s="18">
        <f t="shared" si="305"/>
        <v>821</v>
      </c>
      <c r="I164" s="18"/>
      <c r="J164" s="18">
        <f aca="true" t="shared" si="306" ref="J164:U164">SUM(J165:J166)</f>
        <v>1409300</v>
      </c>
      <c r="K164" s="18">
        <f t="shared" si="306"/>
        <v>1395700</v>
      </c>
      <c r="L164" s="18">
        <f t="shared" si="306"/>
        <v>1460300</v>
      </c>
      <c r="M164" s="18">
        <f t="shared" si="306"/>
        <v>1344700</v>
      </c>
      <c r="N164" s="18">
        <f t="shared" si="306"/>
        <v>0</v>
      </c>
      <c r="O164" s="18">
        <f t="shared" si="306"/>
        <v>1344700</v>
      </c>
      <c r="P164" s="18">
        <f t="shared" si="306"/>
        <v>1395700</v>
      </c>
      <c r="Q164" s="18">
        <f t="shared" si="306"/>
        <v>0</v>
      </c>
      <c r="R164" s="18">
        <f t="shared" si="306"/>
        <v>1395700</v>
      </c>
      <c r="S164" s="18">
        <f t="shared" si="306"/>
        <v>-51000</v>
      </c>
      <c r="T164" s="18">
        <f t="shared" si="306"/>
        <v>0</v>
      </c>
      <c r="U164" s="18">
        <f t="shared" si="306"/>
        <v>-51000</v>
      </c>
      <c r="V164" s="51"/>
    </row>
    <row r="165" spans="1:22" s="3" customFormat="1" ht="19.5" customHeight="1">
      <c r="A165" s="19" t="s">
        <v>294</v>
      </c>
      <c r="B165" s="20" t="s">
        <v>295</v>
      </c>
      <c r="C165" s="20" t="s">
        <v>295</v>
      </c>
      <c r="D165" s="21"/>
      <c r="E165" s="21"/>
      <c r="F165" s="21">
        <v>691</v>
      </c>
      <c r="G165" s="22">
        <v>586</v>
      </c>
      <c r="H165" s="22">
        <v>598</v>
      </c>
      <c r="I165" s="40">
        <v>0.85</v>
      </c>
      <c r="J165" s="41">
        <f t="shared" si="297"/>
        <v>1085450</v>
      </c>
      <c r="K165" s="21">
        <f t="shared" si="298"/>
        <v>1016600</v>
      </c>
      <c r="L165" s="41">
        <v>1198500</v>
      </c>
      <c r="M165" s="21">
        <f t="shared" si="299"/>
        <v>903550</v>
      </c>
      <c r="N165" s="42">
        <v>0</v>
      </c>
      <c r="O165" s="21">
        <f t="shared" si="300"/>
        <v>903550</v>
      </c>
      <c r="P165" s="42">
        <v>1016600</v>
      </c>
      <c r="Q165" s="42">
        <v>0</v>
      </c>
      <c r="R165" s="42">
        <v>1016600</v>
      </c>
      <c r="S165" s="42">
        <f aca="true" t="shared" si="307" ref="S165:U165">M165-P165</f>
        <v>-113050</v>
      </c>
      <c r="T165" s="42">
        <f t="shared" si="307"/>
        <v>0</v>
      </c>
      <c r="U165" s="42">
        <f t="shared" si="307"/>
        <v>-113050</v>
      </c>
      <c r="V165" s="52"/>
    </row>
    <row r="166" spans="1:22" s="3" customFormat="1" ht="19.5" customHeight="1">
      <c r="A166" s="19" t="s">
        <v>296</v>
      </c>
      <c r="B166" s="20" t="s">
        <v>297</v>
      </c>
      <c r="C166" s="20" t="s">
        <v>297</v>
      </c>
      <c r="D166" s="21"/>
      <c r="E166" s="21"/>
      <c r="F166" s="21">
        <v>155</v>
      </c>
      <c r="G166" s="22">
        <v>226</v>
      </c>
      <c r="H166" s="22">
        <v>223</v>
      </c>
      <c r="I166" s="40">
        <v>0.85</v>
      </c>
      <c r="J166" s="41">
        <f t="shared" si="297"/>
        <v>323850</v>
      </c>
      <c r="K166" s="21">
        <f t="shared" si="298"/>
        <v>379100</v>
      </c>
      <c r="L166" s="41">
        <v>261800</v>
      </c>
      <c r="M166" s="21">
        <f t="shared" si="299"/>
        <v>441150</v>
      </c>
      <c r="N166" s="42">
        <v>0</v>
      </c>
      <c r="O166" s="21">
        <f t="shared" si="300"/>
        <v>441150</v>
      </c>
      <c r="P166" s="42">
        <v>379100</v>
      </c>
      <c r="Q166" s="42">
        <v>0</v>
      </c>
      <c r="R166" s="42">
        <v>379100</v>
      </c>
      <c r="S166" s="42">
        <f aca="true" t="shared" si="308" ref="S166:U166">M166-P166</f>
        <v>62050</v>
      </c>
      <c r="T166" s="42">
        <f t="shared" si="308"/>
        <v>0</v>
      </c>
      <c r="U166" s="42">
        <f t="shared" si="308"/>
        <v>62050</v>
      </c>
      <c r="V166" s="52"/>
    </row>
    <row r="167" spans="1:22" s="3" customFormat="1" ht="19.5" customHeight="1">
      <c r="A167" s="16" t="s">
        <v>298</v>
      </c>
      <c r="B167" s="17" t="s">
        <v>299</v>
      </c>
      <c r="C167" s="17" t="s">
        <v>299</v>
      </c>
      <c r="D167" s="18"/>
      <c r="E167" s="18"/>
      <c r="F167" s="18">
        <f aca="true" t="shared" si="309" ref="F167:H167">F168</f>
        <v>315</v>
      </c>
      <c r="G167" s="18">
        <f t="shared" si="309"/>
        <v>293</v>
      </c>
      <c r="H167" s="18">
        <f t="shared" si="309"/>
        <v>300</v>
      </c>
      <c r="I167" s="18"/>
      <c r="J167" s="18">
        <f aca="true" t="shared" si="310" ref="J167:U167">J168</f>
        <v>516800</v>
      </c>
      <c r="K167" s="18">
        <f t="shared" si="310"/>
        <v>510000</v>
      </c>
      <c r="L167" s="18">
        <f t="shared" si="310"/>
        <v>567800</v>
      </c>
      <c r="M167" s="18">
        <f t="shared" si="310"/>
        <v>459000</v>
      </c>
      <c r="N167" s="18">
        <f t="shared" si="310"/>
        <v>0</v>
      </c>
      <c r="O167" s="18">
        <f t="shared" si="310"/>
        <v>459000</v>
      </c>
      <c r="P167" s="18">
        <f t="shared" si="310"/>
        <v>510000</v>
      </c>
      <c r="Q167" s="18">
        <f t="shared" si="310"/>
        <v>0</v>
      </c>
      <c r="R167" s="18">
        <f t="shared" si="310"/>
        <v>510000</v>
      </c>
      <c r="S167" s="18">
        <f t="shared" si="310"/>
        <v>-51000</v>
      </c>
      <c r="T167" s="18">
        <f t="shared" si="310"/>
        <v>0</v>
      </c>
      <c r="U167" s="18">
        <f t="shared" si="310"/>
        <v>-51000</v>
      </c>
      <c r="V167" s="51"/>
    </row>
    <row r="168" spans="1:22" s="3" customFormat="1" ht="19.5" customHeight="1">
      <c r="A168" s="19" t="s">
        <v>298</v>
      </c>
      <c r="B168" s="20" t="s">
        <v>299</v>
      </c>
      <c r="C168" s="20" t="s">
        <v>299</v>
      </c>
      <c r="D168" s="21"/>
      <c r="E168" s="21"/>
      <c r="F168" s="21">
        <v>315</v>
      </c>
      <c r="G168" s="22">
        <v>293</v>
      </c>
      <c r="H168" s="22">
        <v>300</v>
      </c>
      <c r="I168" s="40">
        <v>0.85</v>
      </c>
      <c r="J168" s="41">
        <f>ROUND((F168+G168)*1000*I168,0)</f>
        <v>516800</v>
      </c>
      <c r="K168" s="21">
        <f>ROUND(H168*2000*I168,0)</f>
        <v>510000</v>
      </c>
      <c r="L168" s="41">
        <v>567800</v>
      </c>
      <c r="M168" s="21">
        <f>ROUND(J168+K168-L168,0)</f>
        <v>459000</v>
      </c>
      <c r="N168" s="42">
        <v>0</v>
      </c>
      <c r="O168" s="21">
        <f>M168-N168</f>
        <v>459000</v>
      </c>
      <c r="P168" s="42">
        <v>510000</v>
      </c>
      <c r="Q168" s="42">
        <v>0</v>
      </c>
      <c r="R168" s="42">
        <v>510000</v>
      </c>
      <c r="S168" s="42">
        <f aca="true" t="shared" si="311" ref="S168:U168">M168-P168</f>
        <v>-51000</v>
      </c>
      <c r="T168" s="42">
        <f t="shared" si="311"/>
        <v>0</v>
      </c>
      <c r="U168" s="42">
        <f t="shared" si="311"/>
        <v>-51000</v>
      </c>
      <c r="V168" s="52"/>
    </row>
    <row r="169" spans="1:22" s="3" customFormat="1" ht="19.5" customHeight="1">
      <c r="A169" s="16" t="s">
        <v>300</v>
      </c>
      <c r="B169" s="17" t="s">
        <v>301</v>
      </c>
      <c r="C169" s="17" t="s">
        <v>301</v>
      </c>
      <c r="D169" s="18"/>
      <c r="E169" s="18"/>
      <c r="F169" s="18">
        <f aca="true" t="shared" si="312" ref="F169:H169">F170</f>
        <v>499</v>
      </c>
      <c r="G169" s="18">
        <f t="shared" si="312"/>
        <v>505</v>
      </c>
      <c r="H169" s="18">
        <f t="shared" si="312"/>
        <v>506</v>
      </c>
      <c r="I169" s="18"/>
      <c r="J169" s="18">
        <f aca="true" t="shared" si="313" ref="J169:U169">J170</f>
        <v>853400</v>
      </c>
      <c r="K169" s="18">
        <f t="shared" si="313"/>
        <v>860200</v>
      </c>
      <c r="L169" s="18">
        <f t="shared" si="313"/>
        <v>865300</v>
      </c>
      <c r="M169" s="18">
        <f t="shared" si="313"/>
        <v>848300</v>
      </c>
      <c r="N169" s="18">
        <f t="shared" si="313"/>
        <v>0</v>
      </c>
      <c r="O169" s="18">
        <f t="shared" si="313"/>
        <v>848300</v>
      </c>
      <c r="P169" s="18">
        <f t="shared" si="313"/>
        <v>860200</v>
      </c>
      <c r="Q169" s="18">
        <f t="shared" si="313"/>
        <v>0</v>
      </c>
      <c r="R169" s="18">
        <f t="shared" si="313"/>
        <v>860200</v>
      </c>
      <c r="S169" s="18">
        <f t="shared" si="313"/>
        <v>-11900</v>
      </c>
      <c r="T169" s="18">
        <f t="shared" si="313"/>
        <v>0</v>
      </c>
      <c r="U169" s="18">
        <f t="shared" si="313"/>
        <v>-11900</v>
      </c>
      <c r="V169" s="51"/>
    </row>
    <row r="170" spans="1:22" s="3" customFormat="1" ht="19.5" customHeight="1">
      <c r="A170" s="19" t="s">
        <v>300</v>
      </c>
      <c r="B170" s="20" t="s">
        <v>301</v>
      </c>
      <c r="C170" s="20" t="s">
        <v>301</v>
      </c>
      <c r="D170" s="21"/>
      <c r="E170" s="21"/>
      <c r="F170" s="21">
        <v>499</v>
      </c>
      <c r="G170" s="22">
        <v>505</v>
      </c>
      <c r="H170" s="22">
        <v>506</v>
      </c>
      <c r="I170" s="40">
        <v>0.85</v>
      </c>
      <c r="J170" s="41">
        <f>ROUND((F170+G170)*1000*I170,0)</f>
        <v>853400</v>
      </c>
      <c r="K170" s="21">
        <f>ROUND(H170*2000*I170,0)</f>
        <v>860200</v>
      </c>
      <c r="L170" s="41">
        <v>865300</v>
      </c>
      <c r="M170" s="21">
        <f>ROUND(J170+K170-L170,0)</f>
        <v>848300</v>
      </c>
      <c r="N170" s="42">
        <v>0</v>
      </c>
      <c r="O170" s="21">
        <f>M170-N170</f>
        <v>848300</v>
      </c>
      <c r="P170" s="42">
        <v>860200</v>
      </c>
      <c r="Q170" s="42">
        <v>0</v>
      </c>
      <c r="R170" s="42">
        <v>860200</v>
      </c>
      <c r="S170" s="42">
        <f aca="true" t="shared" si="314" ref="S170:U170">M170-P170</f>
        <v>-11900</v>
      </c>
      <c r="T170" s="42">
        <f t="shared" si="314"/>
        <v>0</v>
      </c>
      <c r="U170" s="42">
        <f t="shared" si="314"/>
        <v>-11900</v>
      </c>
      <c r="V170" s="52"/>
    </row>
  </sheetData>
  <sheetProtection/>
  <mergeCells count="15">
    <mergeCell ref="A1:V1"/>
    <mergeCell ref="F3:I3"/>
    <mergeCell ref="M3:O3"/>
    <mergeCell ref="P3:R3"/>
    <mergeCell ref="S3:U3"/>
    <mergeCell ref="A6:C6"/>
    <mergeCell ref="A3:A4"/>
    <mergeCell ref="B3:B4"/>
    <mergeCell ref="C3:C4"/>
    <mergeCell ref="D3:D4"/>
    <mergeCell ref="E3:E4"/>
    <mergeCell ref="J3:J4"/>
    <mergeCell ref="K3:K4"/>
    <mergeCell ref="L3:L4"/>
    <mergeCell ref="V3:V4"/>
  </mergeCells>
  <printOptions horizontalCentered="1"/>
  <pageMargins left="0.7513888888888889" right="0.7513888888888889" top="1" bottom="1" header="0.5" footer="0.5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2023-05-26T07:55:25Z</dcterms:created>
  <dcterms:modified xsi:type="dcterms:W3CDTF">2023-05-27T15:13:40Z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