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附表2-4" sheetId="1" r:id="rId1"/>
  </sheets>
  <definedNames>
    <definedName name="_xlnm.Print_Titles" localSheetId="0">'附表2-4'!$4:$6</definedName>
  </definedNames>
  <calcPr fullCalcOnLoad="1"/>
</workbook>
</file>

<file path=xl/comments1.xml><?xml version="1.0" encoding="utf-8"?>
<comments xmlns="http://schemas.openxmlformats.org/spreadsheetml/2006/main">
  <authors>
    <author>助学处</author>
  </authors>
  <commentList>
    <comment ref="C48" authorId="0">
      <text>
        <r>
          <rPr>
            <b/>
            <sz val="9"/>
            <rFont val="宋体"/>
            <family val="0"/>
          </rPr>
          <t>助学处:</t>
        </r>
        <r>
          <rPr>
            <sz val="9"/>
            <rFont val="宋体"/>
            <family val="0"/>
          </rPr>
          <t xml:space="preserve">
数据为广东青年职业学院，行政无退役士兵</t>
        </r>
      </text>
    </comment>
  </commentList>
</comments>
</file>

<file path=xl/sharedStrings.xml><?xml version="1.0" encoding="utf-8"?>
<sst xmlns="http://schemas.openxmlformats.org/spreadsheetml/2006/main" count="419" uniqueCount="237">
  <si>
    <t>附件6</t>
  </si>
  <si>
    <t>2023年退役士兵学费资助资金安排表</t>
  </si>
  <si>
    <t>单位：人、元</t>
  </si>
  <si>
    <t>序号</t>
  </si>
  <si>
    <t>学校分类</t>
  </si>
  <si>
    <t>学校名称</t>
  </si>
  <si>
    <t>用款编码</t>
  </si>
  <si>
    <t>预算科目</t>
  </si>
  <si>
    <t>2023年2月教育部采集资助系统2022年资助人数</t>
  </si>
  <si>
    <t>2023年2月教育部采集资助系统2022年资助金额</t>
  </si>
  <si>
    <t>已拨付资金</t>
  </si>
  <si>
    <t>清算资金
（正为结余、负为垫付）</t>
  </si>
  <si>
    <t>取消资格资金</t>
  </si>
  <si>
    <t>本次省级及以上财政下达金额</t>
  </si>
  <si>
    <t>2023年及以后年度可使用金额</t>
  </si>
  <si>
    <t>2022年第一次拨付资金（粤财科教[2022]82号）</t>
  </si>
  <si>
    <t>2022年第二次拨付资金（预拨2023年资金，粤财科教[2022]207号、粤财科教函[2022]14号）</t>
  </si>
  <si>
    <t>A</t>
  </si>
  <si>
    <t>B</t>
  </si>
  <si>
    <t>C</t>
  </si>
  <si>
    <t>D</t>
  </si>
  <si>
    <t>E=C+D-B</t>
  </si>
  <si>
    <t>F</t>
  </si>
  <si>
    <t>G</t>
  </si>
  <si>
    <t>H=E+F+G</t>
  </si>
  <si>
    <t>合计</t>
  </si>
  <si>
    <t>省属学校合计</t>
  </si>
  <si>
    <t>一、省教育厅所属学校</t>
  </si>
  <si>
    <t>省属</t>
  </si>
  <si>
    <t>广州中医药大学</t>
  </si>
  <si>
    <t>156022</t>
  </si>
  <si>
    <r>
      <t>2050205</t>
    </r>
    <r>
      <rPr>
        <sz val="10"/>
        <rFont val="微软雅黑"/>
        <family val="2"/>
      </rPr>
      <t>高等教育</t>
    </r>
  </si>
  <si>
    <t>华南师范大学</t>
  </si>
  <si>
    <t>156004</t>
  </si>
  <si>
    <t>广东工业大学</t>
  </si>
  <si>
    <t>156006</t>
  </si>
  <si>
    <t>广东外语外贸大学</t>
  </si>
  <si>
    <t>156005</t>
  </si>
  <si>
    <t>汕头大学</t>
  </si>
  <si>
    <t>156010</t>
  </si>
  <si>
    <t>2050205高等教育</t>
  </si>
  <si>
    <t>广东财经大学</t>
  </si>
  <si>
    <t>156014</t>
  </si>
  <si>
    <t>广东海洋大学</t>
  </si>
  <si>
    <t>156007</t>
  </si>
  <si>
    <t>仲恺农业工程学院</t>
  </si>
  <si>
    <t>156015</t>
  </si>
  <si>
    <t>广东药科大学</t>
  </si>
  <si>
    <t>156012</t>
  </si>
  <si>
    <t>星海音乐学院</t>
  </si>
  <si>
    <t>156018</t>
  </si>
  <si>
    <t>广州体育学院</t>
  </si>
  <si>
    <t>156016</t>
  </si>
  <si>
    <t>广东技术师范大学</t>
  </si>
  <si>
    <t>156013</t>
  </si>
  <si>
    <t>岭南师范学院</t>
  </si>
  <si>
    <t>156008</t>
  </si>
  <si>
    <t>广东石油化工学院</t>
  </si>
  <si>
    <t>156027</t>
  </si>
  <si>
    <t>广东金融学院</t>
  </si>
  <si>
    <t>156020</t>
  </si>
  <si>
    <t>广东第二师范学院</t>
  </si>
  <si>
    <t>156024</t>
  </si>
  <si>
    <t>韶关学院</t>
  </si>
  <si>
    <t>156030</t>
  </si>
  <si>
    <t>肇庆学院</t>
  </si>
  <si>
    <t>156028</t>
  </si>
  <si>
    <t>广东轻工职业技术学院</t>
  </si>
  <si>
    <t>156021</t>
  </si>
  <si>
    <r>
      <t>2050305</t>
    </r>
    <r>
      <rPr>
        <sz val="10"/>
        <rFont val="微软雅黑"/>
        <family val="2"/>
      </rPr>
      <t>高等职业教育</t>
    </r>
  </si>
  <si>
    <t>广东省外语艺术职业学院</t>
  </si>
  <si>
    <t>156040</t>
  </si>
  <si>
    <t>广东机电职业技术学院</t>
  </si>
  <si>
    <t>156057</t>
  </si>
  <si>
    <t>广东工贸职业技术学院</t>
  </si>
  <si>
    <t>156023</t>
  </si>
  <si>
    <t>广东职业技术学院</t>
  </si>
  <si>
    <t>156062</t>
  </si>
  <si>
    <t>广东建设职业技术学院</t>
  </si>
  <si>
    <t>156063</t>
  </si>
  <si>
    <t>广东理工职业学院</t>
  </si>
  <si>
    <t>156025</t>
  </si>
  <si>
    <t>广东科学技术职业学院</t>
  </si>
  <si>
    <t>156068</t>
  </si>
  <si>
    <t>广东交通职业技术学院</t>
  </si>
  <si>
    <t>156071</t>
  </si>
  <si>
    <t>广东松山职业技术学院</t>
  </si>
  <si>
    <t>156077</t>
  </si>
  <si>
    <t>广东工程职业技术学院</t>
  </si>
  <si>
    <t>156076</t>
  </si>
  <si>
    <t>广东科贸职业学院</t>
  </si>
  <si>
    <t>156072</t>
  </si>
  <si>
    <t>广东食品药品职业学院</t>
  </si>
  <si>
    <t>156078</t>
  </si>
  <si>
    <t>广东水利电力职业技术学院</t>
  </si>
  <si>
    <t>156081</t>
  </si>
  <si>
    <t>广东女子职业技术学院</t>
  </si>
  <si>
    <t>156085</t>
  </si>
  <si>
    <t>广东文艺职业学院</t>
  </si>
  <si>
    <t>156084</t>
  </si>
  <si>
    <t>广东环境保护工程职业学院</t>
  </si>
  <si>
    <t>156083</t>
  </si>
  <si>
    <t>广东舞蹈戏剧职业学院</t>
  </si>
  <si>
    <t>156080</t>
  </si>
  <si>
    <t>广东生态工程职业学院</t>
  </si>
  <si>
    <t>156086</t>
  </si>
  <si>
    <t>广东体育职业技术学院</t>
  </si>
  <si>
    <t>广东行政职业学院</t>
  </si>
  <si>
    <t>广东南华工商职业学院</t>
  </si>
  <si>
    <t>156099</t>
  </si>
  <si>
    <t>广东财贸职业学院</t>
  </si>
  <si>
    <t>156100</t>
  </si>
  <si>
    <t>广东邮电职业技术学院</t>
  </si>
  <si>
    <t>156033</t>
  </si>
  <si>
    <t>二、省属部门所办学校</t>
  </si>
  <si>
    <t>部门</t>
  </si>
  <si>
    <t>广东警官学院</t>
  </si>
  <si>
    <t>149001</t>
  </si>
  <si>
    <t>广东司法警官职业学院</t>
  </si>
  <si>
    <t>317001</t>
  </si>
  <si>
    <t>三、民办高校（含独立学院）</t>
  </si>
  <si>
    <t>民办</t>
  </si>
  <si>
    <t>广东培正学院</t>
  </si>
  <si>
    <t>广东科技学院</t>
  </si>
  <si>
    <t>广州商学院</t>
  </si>
  <si>
    <t>广东东软学院</t>
  </si>
  <si>
    <t>广州工商学院</t>
  </si>
  <si>
    <t>广东理工学院</t>
  </si>
  <si>
    <t>广州理工学院</t>
  </si>
  <si>
    <t>珠海科技学院</t>
  </si>
  <si>
    <t>广州应用科技学院</t>
  </si>
  <si>
    <t>广州南方学院</t>
  </si>
  <si>
    <t>广州城市理工学院</t>
  </si>
  <si>
    <t>广州华立学院</t>
  </si>
  <si>
    <t>东莞城市学院</t>
  </si>
  <si>
    <t>湛江科技学院</t>
  </si>
  <si>
    <t>广州科技职业技术大学</t>
  </si>
  <si>
    <t>广东工商职业技术大学</t>
  </si>
  <si>
    <t>私立华联学院</t>
  </si>
  <si>
    <t>潮汕职业技术学院</t>
  </si>
  <si>
    <t>广东新安职业技术学院</t>
  </si>
  <si>
    <t>广东岭南职业技术学院</t>
  </si>
  <si>
    <t>广东亚视演艺职业学院</t>
  </si>
  <si>
    <t>珠海艺术职业学院</t>
  </si>
  <si>
    <t>广州涉外经济职业技术学院</t>
  </si>
  <si>
    <t>广州南洋理工职业学院</t>
  </si>
  <si>
    <t>惠州经济职业技术学院</t>
  </si>
  <si>
    <t>广州华南商贸职业学院</t>
  </si>
  <si>
    <t>广州华立科技职业学院</t>
  </si>
  <si>
    <t>广州现代信息工程职业技术学院</t>
  </si>
  <si>
    <t>广州珠江职业技术学院</t>
  </si>
  <si>
    <t>广州松田职业学院</t>
  </si>
  <si>
    <t>广东文理职业学院</t>
  </si>
  <si>
    <t>广州城建职业学院</t>
  </si>
  <si>
    <t>广东南方职业学院</t>
  </si>
  <si>
    <t>广州华商职业学院</t>
  </si>
  <si>
    <t>广州华夏职业学院</t>
  </si>
  <si>
    <t>广东创新科技职业学院</t>
  </si>
  <si>
    <t>广州东华职业学院</t>
  </si>
  <si>
    <t>广东信息工程职业学院</t>
  </si>
  <si>
    <t>广东酒店管理职业技术学院</t>
  </si>
  <si>
    <t>独立学院</t>
  </si>
  <si>
    <t>北京理工大学珠海学院</t>
  </si>
  <si>
    <t>华南农业大学珠江学院</t>
  </si>
  <si>
    <t>四、市属高校</t>
  </si>
  <si>
    <t>市属</t>
  </si>
  <si>
    <t>广州市</t>
  </si>
  <si>
    <t>广州大学</t>
  </si>
  <si>
    <t>440100000</t>
  </si>
  <si>
    <t>广州医科大学</t>
  </si>
  <si>
    <t>广州番禺职业技术学院</t>
  </si>
  <si>
    <t>广州体育职业技术学院</t>
  </si>
  <si>
    <t>广州工程技术职业学院</t>
  </si>
  <si>
    <t>广州铁路职业技术学院</t>
  </si>
  <si>
    <t>广州城市职业学院</t>
  </si>
  <si>
    <t>广州科技贸易职业学院</t>
  </si>
  <si>
    <t>广州卫生职业技术学院</t>
  </si>
  <si>
    <t xml:space="preserve"> 珠海市</t>
  </si>
  <si>
    <t>珠海城市职业技术学院</t>
  </si>
  <si>
    <t>440400000</t>
  </si>
  <si>
    <t>佛山市</t>
  </si>
  <si>
    <t>佛山职业技术学院</t>
  </si>
  <si>
    <t>440600000</t>
  </si>
  <si>
    <t>顺德职业技术学院</t>
  </si>
  <si>
    <t>440606000</t>
  </si>
  <si>
    <t>东莞市</t>
  </si>
  <si>
    <t>东莞理工学院</t>
  </si>
  <si>
    <t>441900000</t>
  </si>
  <si>
    <t>东莞职业技术学院</t>
  </si>
  <si>
    <t>中山市</t>
  </si>
  <si>
    <t>中山火炬职业技术学院</t>
  </si>
  <si>
    <t>442000000</t>
  </si>
  <si>
    <t>中山职业技术学院</t>
  </si>
  <si>
    <t xml:space="preserve"> 江门市</t>
  </si>
  <si>
    <t>五邑大学</t>
  </si>
  <si>
    <t>440700000</t>
  </si>
  <si>
    <t>江门职业技术学院</t>
  </si>
  <si>
    <t>广东江门中医药职业学院</t>
  </si>
  <si>
    <t>广东江门幼儿师范高等专科学校</t>
  </si>
  <si>
    <t>河源市</t>
  </si>
  <si>
    <t>河源职业技术学院</t>
  </si>
  <si>
    <t>441600000</t>
  </si>
  <si>
    <t>惠州市</t>
  </si>
  <si>
    <t>惠州卫生职业技术学院</t>
  </si>
  <si>
    <t>441300000</t>
  </si>
  <si>
    <t>惠州城市职业学院</t>
  </si>
  <si>
    <t>惠州工程职业学院</t>
  </si>
  <si>
    <t xml:space="preserve"> 汕尾市</t>
  </si>
  <si>
    <t>汕尾职业技术学院</t>
  </si>
  <si>
    <t>441500000</t>
  </si>
  <si>
    <t xml:space="preserve"> 汕头市</t>
  </si>
  <si>
    <t>汕头职业技术学院</t>
  </si>
  <si>
    <t>440500000</t>
  </si>
  <si>
    <t xml:space="preserve"> 阳江市</t>
  </si>
  <si>
    <t>阳江职业技术学院</t>
  </si>
  <si>
    <t>441700000</t>
  </si>
  <si>
    <t>湛江市</t>
  </si>
  <si>
    <t>湛江幼儿师范专科学校</t>
  </si>
  <si>
    <t>440800000</t>
  </si>
  <si>
    <t xml:space="preserve"> 茂名市</t>
  </si>
  <si>
    <t>茂名职业技术学院</t>
  </si>
  <si>
    <t>440900000</t>
  </si>
  <si>
    <t>广东茂名健康职业学院</t>
  </si>
  <si>
    <t>广东茂名幼儿师范专科学校</t>
  </si>
  <si>
    <t>广东茂名农林科技职业学院</t>
  </si>
  <si>
    <t xml:space="preserve"> 肇庆市</t>
  </si>
  <si>
    <t>肇庆医学高等专科学校</t>
  </si>
  <si>
    <t>441200000</t>
  </si>
  <si>
    <t xml:space="preserve"> 清远市</t>
  </si>
  <si>
    <t>清远职业技术学院</t>
  </si>
  <si>
    <t>441800000</t>
  </si>
  <si>
    <t>揭阳市</t>
  </si>
  <si>
    <t>揭阳职业技术学院</t>
  </si>
  <si>
    <t>445200000</t>
  </si>
  <si>
    <t>云浮市</t>
  </si>
  <si>
    <t>罗定职业技术学院</t>
  </si>
  <si>
    <t>445300000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</si>
</sst>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  <numFmt numFmtId="179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微软雅黑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1"/>
      <color theme="0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6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6" fillId="0" borderId="0" xfId="2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7" fillId="33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9" xfId="0" applyNumberFormat="1" applyFont="1" applyFill="1" applyBorder="1" applyAlignment="1">
      <alignment horizontal="center" vertical="center" wrapText="1"/>
    </xf>
    <xf numFmtId="177" fontId="47" fillId="33" borderId="9" xfId="22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 applyProtection="1">
      <alignment horizontal="center" vertical="center" wrapText="1"/>
      <protection locked="0"/>
    </xf>
    <xf numFmtId="49" fontId="0" fillId="34" borderId="9" xfId="0" applyNumberFormat="1" applyFont="1" applyFill="1" applyBorder="1" applyAlignment="1">
      <alignment horizontal="right" vertical="center" wrapText="1"/>
    </xf>
    <xf numFmtId="0" fontId="0" fillId="34" borderId="9" xfId="0" applyFont="1" applyFill="1" applyBorder="1" applyAlignment="1">
      <alignment horizontal="right" vertical="center"/>
    </xf>
    <xf numFmtId="178" fontId="0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vertical="center" wrapText="1"/>
      <protection locked="0"/>
    </xf>
    <xf numFmtId="49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left" vertical="center" shrinkToFit="1"/>
    </xf>
    <xf numFmtId="178" fontId="0" fillId="0" borderId="9" xfId="0" applyNumberFormat="1" applyFont="1" applyFill="1" applyBorder="1" applyAlignment="1">
      <alignment horizontal="center" vertical="center" shrinkToFit="1"/>
    </xf>
    <xf numFmtId="178" fontId="0" fillId="0" borderId="9" xfId="2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 applyProtection="1">
      <alignment vertical="center" wrapText="1"/>
      <protection locked="0"/>
    </xf>
    <xf numFmtId="49" fontId="0" fillId="34" borderId="9" xfId="0" applyNumberFormat="1" applyFont="1" applyFill="1" applyBorder="1" applyAlignment="1">
      <alignment horizontal="center" vertical="center" shrinkToFit="1"/>
    </xf>
    <xf numFmtId="49" fontId="0" fillId="34" borderId="9" xfId="0" applyNumberFormat="1" applyFont="1" applyFill="1" applyBorder="1" applyAlignment="1">
      <alignment horizontal="left" vertical="center" shrinkToFit="1"/>
    </xf>
    <xf numFmtId="178" fontId="0" fillId="34" borderId="9" xfId="0" applyNumberFormat="1" applyFont="1" applyFill="1" applyBorder="1" applyAlignment="1">
      <alignment horizontal="center" vertical="center" shrinkToFit="1"/>
    </xf>
    <xf numFmtId="178" fontId="0" fillId="34" borderId="9" xfId="22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34" borderId="9" xfId="0" applyFont="1" applyFill="1" applyBorder="1" applyAlignment="1" applyProtection="1">
      <alignment vertical="center"/>
      <protection locked="0"/>
    </xf>
    <xf numFmtId="179" fontId="0" fillId="0" borderId="9" xfId="22" applyNumberFormat="1" applyFont="1" applyFill="1" applyBorder="1" applyAlignment="1">
      <alignment horizontal="center" vertical="center" wrapText="1"/>
    </xf>
    <xf numFmtId="179" fontId="0" fillId="0" borderId="9" xfId="22" applyNumberFormat="1" applyFont="1" applyFill="1" applyBorder="1" applyAlignment="1" applyProtection="1">
      <alignment horizontal="center" vertical="center" wrapText="1"/>
      <protection locked="0"/>
    </xf>
    <xf numFmtId="43" fontId="0" fillId="34" borderId="9" xfId="22" applyNumberFormat="1" applyFont="1" applyFill="1" applyBorder="1" applyAlignment="1">
      <alignment horizontal="center" vertical="center" wrapText="1"/>
    </xf>
    <xf numFmtId="43" fontId="0" fillId="34" borderId="9" xfId="22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46" fillId="0" borderId="0" xfId="22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7" fillId="33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8" fontId="0" fillId="34" borderId="9" xfId="0" applyNumberFormat="1" applyFont="1" applyFill="1" applyBorder="1" applyAlignment="1">
      <alignment horizontal="center" vertical="center"/>
    </xf>
    <xf numFmtId="0" fontId="0" fillId="0" borderId="9" xfId="63" applyNumberFormat="1" applyFont="1" applyFill="1" applyBorder="1" applyAlignment="1" applyProtection="1">
      <alignment vertical="center"/>
      <protection locked="0"/>
    </xf>
    <xf numFmtId="0" fontId="0" fillId="34" borderId="9" xfId="63" applyNumberFormat="1" applyFont="1" applyFill="1" applyBorder="1" applyAlignment="1" applyProtection="1">
      <alignment vertical="center"/>
      <protection locked="0"/>
    </xf>
    <xf numFmtId="0" fontId="0" fillId="34" borderId="9" xfId="0" applyFont="1" applyFill="1" applyBorder="1" applyAlignment="1">
      <alignment horizontal="center" vertical="center"/>
    </xf>
    <xf numFmtId="43" fontId="0" fillId="0" borderId="9" xfId="22" applyNumberFormat="1" applyFont="1" applyFill="1" applyBorder="1" applyAlignment="1">
      <alignment vertical="center" wrapText="1"/>
    </xf>
    <xf numFmtId="43" fontId="0" fillId="0" borderId="9" xfId="22" applyNumberFormat="1" applyFont="1" applyFill="1" applyBorder="1" applyAlignment="1" applyProtection="1">
      <alignment horizontal="center" vertical="center" wrapText="1"/>
      <protection locked="0"/>
    </xf>
    <xf numFmtId="43" fontId="0" fillId="0" borderId="9" xfId="22" applyNumberFormat="1" applyFont="1" applyFill="1" applyBorder="1" applyAlignment="1">
      <alignment horizontal="center" vertical="center" wrapText="1"/>
    </xf>
    <xf numFmtId="43" fontId="0" fillId="0" borderId="9" xfId="22" applyNumberFormat="1" applyFont="1" applyFill="1" applyBorder="1" applyAlignment="1" applyProtection="1">
      <alignment horizontal="center" vertical="center"/>
      <protection locked="0"/>
    </xf>
    <xf numFmtId="43" fontId="0" fillId="34" borderId="9" xfId="22" applyNumberFormat="1" applyFont="1" applyFill="1" applyBorder="1" applyAlignment="1" applyProtection="1">
      <alignment horizontal="center" vertical="center"/>
      <protection locked="0"/>
    </xf>
    <xf numFmtId="0" fontId="0" fillId="0" borderId="9" xfId="66" applyFont="1" applyFill="1" applyBorder="1" applyAlignment="1" applyProtection="1">
      <alignment vertical="center"/>
      <protection locked="0"/>
    </xf>
    <xf numFmtId="0" fontId="0" fillId="34" borderId="9" xfId="66" applyFont="1" applyFill="1" applyBorder="1" applyAlignment="1" applyProtection="1">
      <alignment vertical="center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越秀" xfId="64"/>
    <cellStyle name="常规 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tabSelected="1" view="pageBreakPreview" zoomScale="55" zoomScaleNormal="40" zoomScaleSheetLayoutView="55" workbookViewId="0" topLeftCell="A1">
      <selection activeCell="G11" sqref="G11"/>
    </sheetView>
  </sheetViews>
  <sheetFormatPr defaultColWidth="8.8515625" defaultRowHeight="15"/>
  <cols>
    <col min="1" max="13" width="25.7109375" style="0" customWidth="1"/>
  </cols>
  <sheetData>
    <row r="1" spans="1:13" ht="37.5" customHeight="1">
      <c r="A1" s="1" t="s">
        <v>0</v>
      </c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42"/>
    </row>
    <row r="2" spans="1:13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3"/>
    </row>
    <row r="3" spans="1:13" ht="37.5" customHeight="1">
      <c r="A3" s="7"/>
      <c r="B3" s="7"/>
      <c r="C3" s="7"/>
      <c r="D3" s="7"/>
      <c r="E3" s="7"/>
      <c r="F3" s="7"/>
      <c r="G3" s="7"/>
      <c r="H3" s="8"/>
      <c r="I3" s="8"/>
      <c r="J3" s="5"/>
      <c r="K3" s="44"/>
      <c r="L3" s="44"/>
      <c r="M3" s="45" t="s">
        <v>2</v>
      </c>
    </row>
    <row r="4" spans="1:13" ht="37.5" customHeight="1">
      <c r="A4" s="9" t="s">
        <v>3</v>
      </c>
      <c r="B4" s="9" t="s">
        <v>4</v>
      </c>
      <c r="C4" s="10" t="s">
        <v>5</v>
      </c>
      <c r="D4" s="11" t="s">
        <v>6</v>
      </c>
      <c r="E4" s="9" t="s">
        <v>7</v>
      </c>
      <c r="F4" s="9" t="s">
        <v>8</v>
      </c>
      <c r="G4" s="9" t="s">
        <v>9</v>
      </c>
      <c r="H4" s="12" t="s">
        <v>10</v>
      </c>
      <c r="I4" s="12"/>
      <c r="J4" s="12" t="s">
        <v>11</v>
      </c>
      <c r="K4" s="12" t="s">
        <v>12</v>
      </c>
      <c r="L4" s="9" t="s">
        <v>13</v>
      </c>
      <c r="M4" s="9" t="s">
        <v>14</v>
      </c>
    </row>
    <row r="5" spans="1:13" ht="90" customHeight="1">
      <c r="A5" s="9"/>
      <c r="B5" s="9"/>
      <c r="C5" s="10"/>
      <c r="D5" s="11"/>
      <c r="E5" s="9"/>
      <c r="F5" s="9"/>
      <c r="G5" s="9"/>
      <c r="H5" s="12" t="s">
        <v>15</v>
      </c>
      <c r="I5" s="46" t="s">
        <v>16</v>
      </c>
      <c r="J5" s="12"/>
      <c r="K5" s="12"/>
      <c r="L5" s="9"/>
      <c r="M5" s="9"/>
    </row>
    <row r="6" spans="1:13" ht="37.5" customHeight="1">
      <c r="A6" s="9"/>
      <c r="B6" s="9"/>
      <c r="C6" s="10"/>
      <c r="D6" s="11"/>
      <c r="E6" s="9"/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47" t="s">
        <v>24</v>
      </c>
    </row>
    <row r="7" spans="1:13" ht="37.5" customHeight="1">
      <c r="A7" s="13" t="s">
        <v>25</v>
      </c>
      <c r="B7" s="13"/>
      <c r="C7" s="14"/>
      <c r="D7" s="15"/>
      <c r="E7" s="16"/>
      <c r="F7" s="17">
        <f aca="true" t="shared" si="0" ref="F7:M7">F8+F97</f>
        <v>74586</v>
      </c>
      <c r="G7" s="17">
        <f t="shared" si="0"/>
        <v>470408030</v>
      </c>
      <c r="H7" s="17">
        <f t="shared" si="0"/>
        <v>309897898</v>
      </c>
      <c r="I7" s="17">
        <f t="shared" si="0"/>
        <v>283010000</v>
      </c>
      <c r="J7" s="17">
        <f t="shared" si="0"/>
        <v>122499868</v>
      </c>
      <c r="K7" s="17">
        <f t="shared" si="0"/>
        <v>123235</v>
      </c>
      <c r="L7" s="17">
        <f t="shared" si="0"/>
        <v>352010000</v>
      </c>
      <c r="M7" s="17">
        <f t="shared" si="0"/>
        <v>474633103</v>
      </c>
    </row>
    <row r="8" spans="1:13" ht="37.5" customHeight="1">
      <c r="A8" s="18" t="s">
        <v>26</v>
      </c>
      <c r="B8" s="18"/>
      <c r="C8" s="19"/>
      <c r="D8" s="20"/>
      <c r="E8" s="21"/>
      <c r="F8" s="22">
        <f aca="true" t="shared" si="1" ref="F8:M8">SUM(F9:F96)/2</f>
        <v>60402</v>
      </c>
      <c r="G8" s="22">
        <f t="shared" si="1"/>
        <v>402485410</v>
      </c>
      <c r="H8" s="22">
        <f t="shared" si="1"/>
        <v>265856128</v>
      </c>
      <c r="I8" s="22">
        <f t="shared" si="1"/>
        <v>243560000</v>
      </c>
      <c r="J8" s="22">
        <f t="shared" si="1"/>
        <v>106930718</v>
      </c>
      <c r="K8" s="22">
        <f t="shared" si="1"/>
        <v>115360</v>
      </c>
      <c r="L8" s="22">
        <f t="shared" si="1"/>
        <v>297740000</v>
      </c>
      <c r="M8" s="22">
        <f t="shared" si="1"/>
        <v>404786078</v>
      </c>
    </row>
    <row r="9" spans="1:13" ht="37.5" customHeight="1">
      <c r="A9" s="13" t="s">
        <v>27</v>
      </c>
      <c r="B9" s="13"/>
      <c r="C9" s="14"/>
      <c r="D9" s="15"/>
      <c r="E9" s="16"/>
      <c r="F9" s="17">
        <f aca="true" t="shared" si="2" ref="F9:M9">SUM(F10:F51)</f>
        <v>12939</v>
      </c>
      <c r="G9" s="17">
        <f t="shared" si="2"/>
        <v>60275905</v>
      </c>
      <c r="H9" s="17">
        <f t="shared" si="2"/>
        <v>43549209</v>
      </c>
      <c r="I9" s="17">
        <f t="shared" si="2"/>
        <v>39010000</v>
      </c>
      <c r="J9" s="17">
        <f t="shared" si="2"/>
        <v>22283304</v>
      </c>
      <c r="K9" s="17">
        <f t="shared" si="2"/>
        <v>0</v>
      </c>
      <c r="L9" s="17">
        <f t="shared" si="2"/>
        <v>39760000</v>
      </c>
      <c r="M9" s="17">
        <f t="shared" si="2"/>
        <v>62043304</v>
      </c>
    </row>
    <row r="10" spans="1:13" ht="37.5" customHeight="1">
      <c r="A10" s="18">
        <v>1</v>
      </c>
      <c r="B10" s="23" t="s">
        <v>28</v>
      </c>
      <c r="C10" s="24" t="s">
        <v>29</v>
      </c>
      <c r="D10" s="25" t="s">
        <v>30</v>
      </c>
      <c r="E10" s="26" t="s">
        <v>31</v>
      </c>
      <c r="F10" s="27">
        <v>0</v>
      </c>
      <c r="G10" s="27">
        <v>0</v>
      </c>
      <c r="H10" s="28">
        <v>6230</v>
      </c>
      <c r="I10" s="28">
        <v>0</v>
      </c>
      <c r="J10" s="28">
        <f aca="true" t="shared" si="3" ref="J10:J51">H10+I10-G10</f>
        <v>6230</v>
      </c>
      <c r="K10" s="28"/>
      <c r="L10" s="28">
        <v>0</v>
      </c>
      <c r="M10" s="48">
        <f aca="true" t="shared" si="4" ref="M10:M51">J10+K10+L10</f>
        <v>6230</v>
      </c>
    </row>
    <row r="11" spans="1:13" ht="37.5" customHeight="1">
      <c r="A11" s="13">
        <v>2</v>
      </c>
      <c r="B11" s="29"/>
      <c r="C11" s="30" t="s">
        <v>32</v>
      </c>
      <c r="D11" s="31" t="s">
        <v>33</v>
      </c>
      <c r="E11" s="32" t="s">
        <v>31</v>
      </c>
      <c r="F11" s="33">
        <v>2</v>
      </c>
      <c r="G11" s="33">
        <v>12910</v>
      </c>
      <c r="H11" s="34">
        <v>6850</v>
      </c>
      <c r="I11" s="34">
        <v>0</v>
      </c>
      <c r="J11" s="34">
        <f t="shared" si="3"/>
        <v>-6060</v>
      </c>
      <c r="K11" s="34"/>
      <c r="L11" s="34">
        <v>20000</v>
      </c>
      <c r="M11" s="49">
        <f t="shared" si="4"/>
        <v>13940</v>
      </c>
    </row>
    <row r="12" spans="1:13" ht="37.5" customHeight="1">
      <c r="A12" s="18">
        <v>3</v>
      </c>
      <c r="B12" s="29"/>
      <c r="C12" s="24" t="s">
        <v>34</v>
      </c>
      <c r="D12" s="25" t="s">
        <v>35</v>
      </c>
      <c r="E12" s="26" t="s">
        <v>31</v>
      </c>
      <c r="F12" s="27">
        <v>3</v>
      </c>
      <c r="G12" s="27">
        <v>20550</v>
      </c>
      <c r="H12" s="28">
        <v>6850</v>
      </c>
      <c r="I12" s="28">
        <v>0</v>
      </c>
      <c r="J12" s="28">
        <f t="shared" si="3"/>
        <v>-13700</v>
      </c>
      <c r="K12" s="28"/>
      <c r="L12" s="28">
        <v>40000</v>
      </c>
      <c r="M12" s="48">
        <f t="shared" si="4"/>
        <v>26300</v>
      </c>
    </row>
    <row r="13" spans="1:13" ht="37.5" customHeight="1">
      <c r="A13" s="13">
        <v>4</v>
      </c>
      <c r="B13" s="29"/>
      <c r="C13" s="30" t="s">
        <v>36</v>
      </c>
      <c r="D13" s="31" t="s">
        <v>37</v>
      </c>
      <c r="E13" s="32" t="s">
        <v>31</v>
      </c>
      <c r="F13" s="33">
        <v>1</v>
      </c>
      <c r="G13" s="33">
        <v>6061</v>
      </c>
      <c r="H13" s="34">
        <v>6061</v>
      </c>
      <c r="I13" s="34">
        <v>0</v>
      </c>
      <c r="J13" s="34">
        <f t="shared" si="3"/>
        <v>0</v>
      </c>
      <c r="K13" s="34"/>
      <c r="L13" s="34">
        <v>10000</v>
      </c>
      <c r="M13" s="49">
        <f t="shared" si="4"/>
        <v>10000</v>
      </c>
    </row>
    <row r="14" spans="1:13" ht="37.5" customHeight="1">
      <c r="A14" s="18">
        <v>5</v>
      </c>
      <c r="B14" s="29"/>
      <c r="C14" s="24" t="s">
        <v>38</v>
      </c>
      <c r="D14" s="25" t="s">
        <v>39</v>
      </c>
      <c r="E14" s="26" t="s">
        <v>40</v>
      </c>
      <c r="F14" s="27">
        <v>1</v>
      </c>
      <c r="G14" s="27">
        <v>10000</v>
      </c>
      <c r="H14" s="28">
        <v>0</v>
      </c>
      <c r="I14" s="28">
        <v>0</v>
      </c>
      <c r="J14" s="28">
        <f t="shared" si="3"/>
        <v>-10000</v>
      </c>
      <c r="K14" s="28"/>
      <c r="L14" s="28">
        <v>20000</v>
      </c>
      <c r="M14" s="48">
        <f t="shared" si="4"/>
        <v>10000</v>
      </c>
    </row>
    <row r="15" spans="1:13" ht="37.5" customHeight="1">
      <c r="A15" s="13">
        <v>6</v>
      </c>
      <c r="B15" s="29"/>
      <c r="C15" s="30" t="s">
        <v>41</v>
      </c>
      <c r="D15" s="31" t="s">
        <v>42</v>
      </c>
      <c r="E15" s="32" t="s">
        <v>31</v>
      </c>
      <c r="F15" s="33">
        <v>0</v>
      </c>
      <c r="G15" s="33">
        <v>0</v>
      </c>
      <c r="H15" s="34">
        <v>0</v>
      </c>
      <c r="I15" s="34">
        <v>0</v>
      </c>
      <c r="J15" s="34">
        <f t="shared" si="3"/>
        <v>0</v>
      </c>
      <c r="K15" s="34"/>
      <c r="L15" s="34">
        <v>0</v>
      </c>
      <c r="M15" s="49">
        <f t="shared" si="4"/>
        <v>0</v>
      </c>
    </row>
    <row r="16" spans="1:13" ht="37.5" customHeight="1">
      <c r="A16" s="18">
        <v>7</v>
      </c>
      <c r="B16" s="29"/>
      <c r="C16" s="24" t="s">
        <v>43</v>
      </c>
      <c r="D16" s="25" t="s">
        <v>44</v>
      </c>
      <c r="E16" s="26" t="s">
        <v>31</v>
      </c>
      <c r="F16" s="27">
        <v>4</v>
      </c>
      <c r="G16" s="27">
        <v>22000</v>
      </c>
      <c r="H16" s="28">
        <v>22850</v>
      </c>
      <c r="I16" s="28">
        <v>20000</v>
      </c>
      <c r="J16" s="28">
        <f t="shared" si="3"/>
        <v>20850</v>
      </c>
      <c r="K16" s="28"/>
      <c r="L16" s="28">
        <v>10000</v>
      </c>
      <c r="M16" s="48">
        <f t="shared" si="4"/>
        <v>30850</v>
      </c>
    </row>
    <row r="17" spans="1:13" ht="37.5" customHeight="1">
      <c r="A17" s="13">
        <v>8</v>
      </c>
      <c r="B17" s="29"/>
      <c r="C17" s="30" t="s">
        <v>45</v>
      </c>
      <c r="D17" s="31" t="s">
        <v>46</v>
      </c>
      <c r="E17" s="32" t="s">
        <v>31</v>
      </c>
      <c r="F17" s="33">
        <v>1</v>
      </c>
      <c r="G17" s="33">
        <v>5710</v>
      </c>
      <c r="H17" s="34">
        <v>5710</v>
      </c>
      <c r="I17" s="34">
        <v>0</v>
      </c>
      <c r="J17" s="34">
        <f t="shared" si="3"/>
        <v>0</v>
      </c>
      <c r="K17" s="34"/>
      <c r="L17" s="34">
        <v>10000</v>
      </c>
      <c r="M17" s="49">
        <f t="shared" si="4"/>
        <v>10000</v>
      </c>
    </row>
    <row r="18" spans="1:13" ht="37.5" customHeight="1">
      <c r="A18" s="18">
        <v>9</v>
      </c>
      <c r="B18" s="29"/>
      <c r="C18" s="24" t="s">
        <v>47</v>
      </c>
      <c r="D18" s="25" t="s">
        <v>48</v>
      </c>
      <c r="E18" s="26" t="s">
        <v>31</v>
      </c>
      <c r="F18" s="27">
        <v>2</v>
      </c>
      <c r="G18" s="27">
        <v>11430</v>
      </c>
      <c r="H18" s="28">
        <v>6380</v>
      </c>
      <c r="I18" s="28">
        <v>0</v>
      </c>
      <c r="J18" s="28">
        <f t="shared" si="3"/>
        <v>-5050</v>
      </c>
      <c r="K18" s="28"/>
      <c r="L18" s="28">
        <v>20000</v>
      </c>
      <c r="M18" s="48">
        <f t="shared" si="4"/>
        <v>14950</v>
      </c>
    </row>
    <row r="19" spans="1:13" ht="37.5" customHeight="1">
      <c r="A19" s="13">
        <v>10</v>
      </c>
      <c r="B19" s="29"/>
      <c r="C19" s="30" t="s">
        <v>49</v>
      </c>
      <c r="D19" s="31" t="s">
        <v>50</v>
      </c>
      <c r="E19" s="32" t="s">
        <v>31</v>
      </c>
      <c r="F19" s="33">
        <v>0</v>
      </c>
      <c r="G19" s="33">
        <v>0</v>
      </c>
      <c r="H19" s="34">
        <v>0</v>
      </c>
      <c r="I19" s="34">
        <v>0</v>
      </c>
      <c r="J19" s="34">
        <f t="shared" si="3"/>
        <v>0</v>
      </c>
      <c r="K19" s="34"/>
      <c r="L19" s="34">
        <v>0</v>
      </c>
      <c r="M19" s="49">
        <f t="shared" si="4"/>
        <v>0</v>
      </c>
    </row>
    <row r="20" spans="1:13" ht="37.5" customHeight="1">
      <c r="A20" s="18">
        <v>11</v>
      </c>
      <c r="B20" s="29"/>
      <c r="C20" s="24" t="s">
        <v>51</v>
      </c>
      <c r="D20" s="25" t="s">
        <v>52</v>
      </c>
      <c r="E20" s="26" t="s">
        <v>31</v>
      </c>
      <c r="F20" s="27">
        <v>1</v>
      </c>
      <c r="G20" s="27">
        <v>7000</v>
      </c>
      <c r="H20" s="28">
        <v>15000</v>
      </c>
      <c r="I20" s="28">
        <v>10000</v>
      </c>
      <c r="J20" s="28">
        <f t="shared" si="3"/>
        <v>18000</v>
      </c>
      <c r="K20" s="28"/>
      <c r="L20" s="28">
        <v>0</v>
      </c>
      <c r="M20" s="48">
        <f t="shared" si="4"/>
        <v>18000</v>
      </c>
    </row>
    <row r="21" spans="1:13" ht="37.5" customHeight="1">
      <c r="A21" s="13">
        <v>12</v>
      </c>
      <c r="B21" s="29"/>
      <c r="C21" s="30" t="s">
        <v>53</v>
      </c>
      <c r="D21" s="31" t="s">
        <v>54</v>
      </c>
      <c r="E21" s="32" t="s">
        <v>31</v>
      </c>
      <c r="F21" s="33">
        <v>1</v>
      </c>
      <c r="G21" s="33">
        <v>5050</v>
      </c>
      <c r="H21" s="34">
        <v>5050</v>
      </c>
      <c r="I21" s="34">
        <v>0</v>
      </c>
      <c r="J21" s="34">
        <f t="shared" si="3"/>
        <v>0</v>
      </c>
      <c r="K21" s="34"/>
      <c r="L21" s="34">
        <v>10000</v>
      </c>
      <c r="M21" s="49">
        <f t="shared" si="4"/>
        <v>10000</v>
      </c>
    </row>
    <row r="22" spans="1:13" ht="37.5" customHeight="1">
      <c r="A22" s="18">
        <v>13</v>
      </c>
      <c r="B22" s="29"/>
      <c r="C22" s="24" t="s">
        <v>55</v>
      </c>
      <c r="D22" s="25" t="s">
        <v>56</v>
      </c>
      <c r="E22" s="26" t="s">
        <v>31</v>
      </c>
      <c r="F22" s="27">
        <v>1</v>
      </c>
      <c r="G22" s="27">
        <v>5250</v>
      </c>
      <c r="H22" s="28">
        <v>5250</v>
      </c>
      <c r="I22" s="28">
        <v>0</v>
      </c>
      <c r="J22" s="28">
        <f t="shared" si="3"/>
        <v>0</v>
      </c>
      <c r="K22" s="28"/>
      <c r="L22" s="28">
        <v>10000</v>
      </c>
      <c r="M22" s="48">
        <f t="shared" si="4"/>
        <v>10000</v>
      </c>
    </row>
    <row r="23" spans="1:13" ht="37.5" customHeight="1">
      <c r="A23" s="13">
        <v>14</v>
      </c>
      <c r="B23" s="29"/>
      <c r="C23" s="30" t="s">
        <v>57</v>
      </c>
      <c r="D23" s="31" t="s">
        <v>58</v>
      </c>
      <c r="E23" s="32" t="s">
        <v>31</v>
      </c>
      <c r="F23" s="33">
        <v>60</v>
      </c>
      <c r="G23" s="33">
        <v>152840</v>
      </c>
      <c r="H23" s="34">
        <v>125370</v>
      </c>
      <c r="I23" s="34">
        <v>110000</v>
      </c>
      <c r="J23" s="34">
        <f t="shared" si="3"/>
        <v>82530</v>
      </c>
      <c r="K23" s="34"/>
      <c r="L23" s="34">
        <v>70000</v>
      </c>
      <c r="M23" s="49">
        <f t="shared" si="4"/>
        <v>152530</v>
      </c>
    </row>
    <row r="24" spans="1:13" ht="37.5" customHeight="1">
      <c r="A24" s="18">
        <v>15</v>
      </c>
      <c r="B24" s="29"/>
      <c r="C24" s="24" t="s">
        <v>59</v>
      </c>
      <c r="D24" s="25" t="s">
        <v>60</v>
      </c>
      <c r="E24" s="26" t="s">
        <v>40</v>
      </c>
      <c r="F24" s="27">
        <v>1</v>
      </c>
      <c r="G24" s="27">
        <v>5050</v>
      </c>
      <c r="H24" s="28">
        <v>0</v>
      </c>
      <c r="I24" s="28">
        <v>0</v>
      </c>
      <c r="J24" s="28">
        <f t="shared" si="3"/>
        <v>-5050</v>
      </c>
      <c r="K24" s="28"/>
      <c r="L24" s="28">
        <v>20000</v>
      </c>
      <c r="M24" s="48">
        <f t="shared" si="4"/>
        <v>14950</v>
      </c>
    </row>
    <row r="25" spans="1:13" ht="37.5" customHeight="1">
      <c r="A25" s="13">
        <v>16</v>
      </c>
      <c r="B25" s="29"/>
      <c r="C25" s="30" t="s">
        <v>61</v>
      </c>
      <c r="D25" s="31" t="s">
        <v>62</v>
      </c>
      <c r="E25" s="32" t="s">
        <v>31</v>
      </c>
      <c r="F25" s="33">
        <v>3</v>
      </c>
      <c r="G25" s="33">
        <v>15570</v>
      </c>
      <c r="H25" s="34">
        <v>5190</v>
      </c>
      <c r="I25" s="34">
        <v>0</v>
      </c>
      <c r="J25" s="34">
        <f t="shared" si="3"/>
        <v>-10380</v>
      </c>
      <c r="K25" s="34"/>
      <c r="L25" s="34">
        <v>30000</v>
      </c>
      <c r="M25" s="49">
        <f t="shared" si="4"/>
        <v>19620</v>
      </c>
    </row>
    <row r="26" spans="1:13" ht="37.5" customHeight="1">
      <c r="A26" s="18">
        <v>17</v>
      </c>
      <c r="B26" s="29"/>
      <c r="C26" s="24" t="s">
        <v>63</v>
      </c>
      <c r="D26" s="25" t="s">
        <v>64</v>
      </c>
      <c r="E26" s="26" t="s">
        <v>31</v>
      </c>
      <c r="F26" s="27">
        <v>0</v>
      </c>
      <c r="G26" s="27">
        <v>0</v>
      </c>
      <c r="H26" s="28">
        <v>0</v>
      </c>
      <c r="I26" s="28">
        <v>0</v>
      </c>
      <c r="J26" s="28">
        <f t="shared" si="3"/>
        <v>0</v>
      </c>
      <c r="K26" s="28"/>
      <c r="L26" s="28">
        <v>0</v>
      </c>
      <c r="M26" s="48">
        <f t="shared" si="4"/>
        <v>0</v>
      </c>
    </row>
    <row r="27" spans="1:13" ht="37.5" customHeight="1">
      <c r="A27" s="13">
        <v>18</v>
      </c>
      <c r="B27" s="29"/>
      <c r="C27" s="30" t="s">
        <v>65</v>
      </c>
      <c r="D27" s="31" t="s">
        <v>66</v>
      </c>
      <c r="E27" s="32" t="s">
        <v>31</v>
      </c>
      <c r="F27" s="33">
        <v>1</v>
      </c>
      <c r="G27" s="33">
        <v>4590</v>
      </c>
      <c r="H27" s="34">
        <v>4590</v>
      </c>
      <c r="I27" s="34">
        <v>0</v>
      </c>
      <c r="J27" s="34">
        <f t="shared" si="3"/>
        <v>0</v>
      </c>
      <c r="K27" s="34"/>
      <c r="L27" s="34">
        <v>10000</v>
      </c>
      <c r="M27" s="49">
        <f t="shared" si="4"/>
        <v>10000</v>
      </c>
    </row>
    <row r="28" spans="1:13" ht="37.5" customHeight="1">
      <c r="A28" s="18">
        <v>19</v>
      </c>
      <c r="B28" s="29"/>
      <c r="C28" s="24" t="s">
        <v>67</v>
      </c>
      <c r="D28" s="25" t="s">
        <v>68</v>
      </c>
      <c r="E28" s="26" t="s">
        <v>69</v>
      </c>
      <c r="F28" s="27">
        <v>258</v>
      </c>
      <c r="G28" s="27">
        <v>1207740</v>
      </c>
      <c r="H28" s="28">
        <v>1893200</v>
      </c>
      <c r="I28" s="28">
        <v>1700000</v>
      </c>
      <c r="J28" s="28">
        <f t="shared" si="3"/>
        <v>2385460</v>
      </c>
      <c r="K28" s="28"/>
      <c r="L28" s="28">
        <v>0</v>
      </c>
      <c r="M28" s="48">
        <f t="shared" si="4"/>
        <v>2385460</v>
      </c>
    </row>
    <row r="29" spans="1:13" ht="37.5" customHeight="1">
      <c r="A29" s="13">
        <v>20</v>
      </c>
      <c r="B29" s="29"/>
      <c r="C29" s="30" t="s">
        <v>70</v>
      </c>
      <c r="D29" s="31" t="s">
        <v>71</v>
      </c>
      <c r="E29" s="32" t="s">
        <v>69</v>
      </c>
      <c r="F29" s="33">
        <v>5</v>
      </c>
      <c r="G29" s="33">
        <v>20410</v>
      </c>
      <c r="H29" s="34">
        <v>17500</v>
      </c>
      <c r="I29" s="34">
        <v>10000</v>
      </c>
      <c r="J29" s="34">
        <f t="shared" si="3"/>
        <v>7090</v>
      </c>
      <c r="K29" s="34"/>
      <c r="L29" s="34">
        <v>20000</v>
      </c>
      <c r="M29" s="49">
        <f t="shared" si="4"/>
        <v>27090</v>
      </c>
    </row>
    <row r="30" spans="1:13" ht="37.5" customHeight="1">
      <c r="A30" s="18">
        <v>21</v>
      </c>
      <c r="B30" s="35"/>
      <c r="C30" s="24" t="s">
        <v>72</v>
      </c>
      <c r="D30" s="25" t="s">
        <v>73</v>
      </c>
      <c r="E30" s="26" t="s">
        <v>69</v>
      </c>
      <c r="F30" s="27">
        <v>579</v>
      </c>
      <c r="G30" s="27">
        <v>2548750</v>
      </c>
      <c r="H30" s="28">
        <v>1736980</v>
      </c>
      <c r="I30" s="28">
        <v>1560000</v>
      </c>
      <c r="J30" s="28">
        <f t="shared" si="3"/>
        <v>748230</v>
      </c>
      <c r="K30" s="28"/>
      <c r="L30" s="28">
        <v>1800000</v>
      </c>
      <c r="M30" s="48">
        <f t="shared" si="4"/>
        <v>2548230</v>
      </c>
    </row>
    <row r="31" spans="1:13" ht="37.5" customHeight="1">
      <c r="A31" s="13">
        <v>22</v>
      </c>
      <c r="B31" s="23" t="s">
        <v>28</v>
      </c>
      <c r="C31" s="30" t="s">
        <v>74</v>
      </c>
      <c r="D31" s="31" t="s">
        <v>75</v>
      </c>
      <c r="E31" s="32" t="s">
        <v>69</v>
      </c>
      <c r="F31" s="33">
        <v>1056</v>
      </c>
      <c r="G31" s="33">
        <v>5081975</v>
      </c>
      <c r="H31" s="34">
        <v>3784355</v>
      </c>
      <c r="I31" s="34">
        <v>3400000</v>
      </c>
      <c r="J31" s="34">
        <f t="shared" si="3"/>
        <v>2102380</v>
      </c>
      <c r="K31" s="34"/>
      <c r="L31" s="34">
        <v>2980000</v>
      </c>
      <c r="M31" s="49">
        <f t="shared" si="4"/>
        <v>5082380</v>
      </c>
    </row>
    <row r="32" spans="1:13" ht="37.5" customHeight="1">
      <c r="A32" s="18">
        <v>23</v>
      </c>
      <c r="B32" s="29"/>
      <c r="C32" s="24" t="s">
        <v>76</v>
      </c>
      <c r="D32" s="25" t="s">
        <v>77</v>
      </c>
      <c r="E32" s="26" t="s">
        <v>69</v>
      </c>
      <c r="F32" s="27">
        <v>588</v>
      </c>
      <c r="G32" s="27">
        <v>3092640</v>
      </c>
      <c r="H32" s="28">
        <v>3002735</v>
      </c>
      <c r="I32" s="28">
        <v>2700000</v>
      </c>
      <c r="J32" s="28">
        <f t="shared" si="3"/>
        <v>2610095</v>
      </c>
      <c r="K32" s="28"/>
      <c r="L32" s="28">
        <v>490000</v>
      </c>
      <c r="M32" s="48">
        <f t="shared" si="4"/>
        <v>3100095</v>
      </c>
    </row>
    <row r="33" spans="1:13" ht="37.5" customHeight="1">
      <c r="A33" s="13">
        <v>24</v>
      </c>
      <c r="B33" s="29"/>
      <c r="C33" s="30" t="s">
        <v>78</v>
      </c>
      <c r="D33" s="31" t="s">
        <v>79</v>
      </c>
      <c r="E33" s="32" t="s">
        <v>69</v>
      </c>
      <c r="F33" s="33">
        <v>186</v>
      </c>
      <c r="G33" s="33">
        <v>1077490</v>
      </c>
      <c r="H33" s="34">
        <v>867000</v>
      </c>
      <c r="I33" s="34">
        <v>780000</v>
      </c>
      <c r="J33" s="34">
        <f t="shared" si="3"/>
        <v>569510</v>
      </c>
      <c r="K33" s="34"/>
      <c r="L33" s="34">
        <v>510000</v>
      </c>
      <c r="M33" s="49">
        <f t="shared" si="4"/>
        <v>1079510</v>
      </c>
    </row>
    <row r="34" spans="1:13" ht="37.5" customHeight="1">
      <c r="A34" s="18">
        <v>25</v>
      </c>
      <c r="B34" s="29"/>
      <c r="C34" s="36" t="s">
        <v>80</v>
      </c>
      <c r="D34" s="25" t="s">
        <v>81</v>
      </c>
      <c r="E34" s="26" t="s">
        <v>69</v>
      </c>
      <c r="F34" s="27">
        <v>53</v>
      </c>
      <c r="G34" s="27">
        <v>191280</v>
      </c>
      <c r="H34" s="28">
        <v>180940</v>
      </c>
      <c r="I34" s="28">
        <v>160000</v>
      </c>
      <c r="J34" s="28">
        <f t="shared" si="3"/>
        <v>149660</v>
      </c>
      <c r="K34" s="28"/>
      <c r="L34" s="28">
        <v>50000</v>
      </c>
      <c r="M34" s="48">
        <f t="shared" si="4"/>
        <v>199660</v>
      </c>
    </row>
    <row r="35" spans="1:13" ht="37.5" customHeight="1">
      <c r="A35" s="13">
        <v>26</v>
      </c>
      <c r="B35" s="29"/>
      <c r="C35" s="37" t="s">
        <v>82</v>
      </c>
      <c r="D35" s="31" t="s">
        <v>83</v>
      </c>
      <c r="E35" s="32" t="s">
        <v>69</v>
      </c>
      <c r="F35" s="33">
        <v>252</v>
      </c>
      <c r="G35" s="33">
        <v>1474970</v>
      </c>
      <c r="H35" s="34">
        <v>1684730</v>
      </c>
      <c r="I35" s="34">
        <v>1510000</v>
      </c>
      <c r="J35" s="34">
        <f t="shared" si="3"/>
        <v>1719760</v>
      </c>
      <c r="K35" s="34"/>
      <c r="L35" s="34">
        <v>0</v>
      </c>
      <c r="M35" s="49">
        <f t="shared" si="4"/>
        <v>1719760</v>
      </c>
    </row>
    <row r="36" spans="1:13" ht="37.5" customHeight="1">
      <c r="A36" s="18">
        <v>27</v>
      </c>
      <c r="B36" s="29"/>
      <c r="C36" s="24" t="s">
        <v>84</v>
      </c>
      <c r="D36" s="25" t="s">
        <v>85</v>
      </c>
      <c r="E36" s="26" t="s">
        <v>69</v>
      </c>
      <c r="F36" s="27">
        <v>202</v>
      </c>
      <c r="G36" s="27">
        <v>843940</v>
      </c>
      <c r="H36" s="28">
        <v>969780</v>
      </c>
      <c r="I36" s="28">
        <v>870000</v>
      </c>
      <c r="J36" s="28">
        <f t="shared" si="3"/>
        <v>995840</v>
      </c>
      <c r="K36" s="28"/>
      <c r="L36" s="28">
        <v>0</v>
      </c>
      <c r="M36" s="48">
        <f t="shared" si="4"/>
        <v>995840</v>
      </c>
    </row>
    <row r="37" spans="1:13" ht="37.5" customHeight="1">
      <c r="A37" s="13">
        <v>28</v>
      </c>
      <c r="B37" s="29"/>
      <c r="C37" s="30" t="s">
        <v>86</v>
      </c>
      <c r="D37" s="31" t="s">
        <v>87</v>
      </c>
      <c r="E37" s="32" t="s">
        <v>69</v>
      </c>
      <c r="F37" s="33">
        <v>833</v>
      </c>
      <c r="G37" s="33">
        <v>2389660</v>
      </c>
      <c r="H37" s="34">
        <v>2403390</v>
      </c>
      <c r="I37" s="34">
        <v>2160000</v>
      </c>
      <c r="J37" s="34">
        <f t="shared" si="3"/>
        <v>2173730</v>
      </c>
      <c r="K37" s="34"/>
      <c r="L37" s="34">
        <v>220000</v>
      </c>
      <c r="M37" s="49">
        <f t="shared" si="4"/>
        <v>2393730</v>
      </c>
    </row>
    <row r="38" spans="1:13" ht="37.5" customHeight="1">
      <c r="A38" s="18">
        <v>29</v>
      </c>
      <c r="B38" s="29"/>
      <c r="C38" s="36" t="s">
        <v>88</v>
      </c>
      <c r="D38" s="25" t="s">
        <v>89</v>
      </c>
      <c r="E38" s="26" t="s">
        <v>69</v>
      </c>
      <c r="F38" s="27">
        <v>2816</v>
      </c>
      <c r="G38" s="27">
        <v>11482850</v>
      </c>
      <c r="H38" s="28">
        <v>8353350</v>
      </c>
      <c r="I38" s="28">
        <v>7510000</v>
      </c>
      <c r="J38" s="28">
        <f t="shared" si="3"/>
        <v>4380500</v>
      </c>
      <c r="K38" s="28"/>
      <c r="L38" s="28">
        <v>7110000</v>
      </c>
      <c r="M38" s="48">
        <f t="shared" si="4"/>
        <v>11490500</v>
      </c>
    </row>
    <row r="39" spans="1:13" ht="37.5" customHeight="1">
      <c r="A39" s="13">
        <v>30</v>
      </c>
      <c r="B39" s="29"/>
      <c r="C39" s="30" t="s">
        <v>90</v>
      </c>
      <c r="D39" s="31" t="s">
        <v>91</v>
      </c>
      <c r="E39" s="32" t="s">
        <v>69</v>
      </c>
      <c r="F39" s="33">
        <v>757</v>
      </c>
      <c r="G39" s="33">
        <v>4136834</v>
      </c>
      <c r="H39" s="34">
        <v>3580378</v>
      </c>
      <c r="I39" s="34">
        <v>3220000</v>
      </c>
      <c r="J39" s="34">
        <f t="shared" si="3"/>
        <v>2663544</v>
      </c>
      <c r="K39" s="34"/>
      <c r="L39" s="34">
        <v>1480000</v>
      </c>
      <c r="M39" s="49">
        <f t="shared" si="4"/>
        <v>4143544</v>
      </c>
    </row>
    <row r="40" spans="1:13" ht="37.5" customHeight="1">
      <c r="A40" s="18">
        <v>31</v>
      </c>
      <c r="B40" s="29"/>
      <c r="C40" s="36" t="s">
        <v>92</v>
      </c>
      <c r="D40" s="25" t="s">
        <v>93</v>
      </c>
      <c r="E40" s="26" t="s">
        <v>69</v>
      </c>
      <c r="F40" s="27">
        <v>13</v>
      </c>
      <c r="G40" s="27">
        <v>58705</v>
      </c>
      <c r="H40" s="28">
        <v>66235</v>
      </c>
      <c r="I40" s="28">
        <v>50000</v>
      </c>
      <c r="J40" s="28">
        <f t="shared" si="3"/>
        <v>57530</v>
      </c>
      <c r="K40" s="28"/>
      <c r="L40" s="28">
        <v>10000</v>
      </c>
      <c r="M40" s="48">
        <f t="shared" si="4"/>
        <v>67530</v>
      </c>
    </row>
    <row r="41" spans="1:13" ht="37.5" customHeight="1">
      <c r="A41" s="13">
        <v>32</v>
      </c>
      <c r="B41" s="29"/>
      <c r="C41" s="30" t="s">
        <v>94</v>
      </c>
      <c r="D41" s="31" t="s">
        <v>95</v>
      </c>
      <c r="E41" s="32" t="s">
        <v>69</v>
      </c>
      <c r="F41" s="33">
        <v>118</v>
      </c>
      <c r="G41" s="33">
        <v>422575</v>
      </c>
      <c r="H41" s="34">
        <v>283950</v>
      </c>
      <c r="I41" s="34">
        <v>250000</v>
      </c>
      <c r="J41" s="34">
        <f t="shared" si="3"/>
        <v>111375</v>
      </c>
      <c r="K41" s="34"/>
      <c r="L41" s="34">
        <v>320000</v>
      </c>
      <c r="M41" s="49">
        <f t="shared" si="4"/>
        <v>431375</v>
      </c>
    </row>
    <row r="42" spans="1:13" ht="37.5" customHeight="1">
      <c r="A42" s="18">
        <v>33</v>
      </c>
      <c r="B42" s="29"/>
      <c r="C42" s="24" t="s">
        <v>96</v>
      </c>
      <c r="D42" s="25" t="s">
        <v>97</v>
      </c>
      <c r="E42" s="26" t="s">
        <v>69</v>
      </c>
      <c r="F42" s="27">
        <v>273</v>
      </c>
      <c r="G42" s="27">
        <v>1127000</v>
      </c>
      <c r="H42" s="28">
        <v>630800</v>
      </c>
      <c r="I42" s="28">
        <v>560000</v>
      </c>
      <c r="J42" s="28">
        <f t="shared" si="3"/>
        <v>63800</v>
      </c>
      <c r="K42" s="28"/>
      <c r="L42" s="28">
        <v>1070000</v>
      </c>
      <c r="M42" s="48">
        <f t="shared" si="4"/>
        <v>1133800</v>
      </c>
    </row>
    <row r="43" spans="1:13" ht="37.5" customHeight="1">
      <c r="A43" s="13">
        <v>34</v>
      </c>
      <c r="B43" s="29"/>
      <c r="C43" s="37" t="s">
        <v>98</v>
      </c>
      <c r="D43" s="31" t="s">
        <v>99</v>
      </c>
      <c r="E43" s="32" t="s">
        <v>69</v>
      </c>
      <c r="F43" s="33">
        <v>74</v>
      </c>
      <c r="G43" s="33">
        <v>444000</v>
      </c>
      <c r="H43" s="34">
        <v>72000</v>
      </c>
      <c r="I43" s="34">
        <v>60000</v>
      </c>
      <c r="J43" s="34">
        <f t="shared" si="3"/>
        <v>-312000</v>
      </c>
      <c r="K43" s="34"/>
      <c r="L43" s="34">
        <v>760000</v>
      </c>
      <c r="M43" s="49">
        <f t="shared" si="4"/>
        <v>448000</v>
      </c>
    </row>
    <row r="44" spans="1:13" ht="37.5" customHeight="1">
      <c r="A44" s="18">
        <v>35</v>
      </c>
      <c r="B44" s="29"/>
      <c r="C44" s="24" t="s">
        <v>100</v>
      </c>
      <c r="D44" s="25" t="s">
        <v>101</v>
      </c>
      <c r="E44" s="26" t="s">
        <v>69</v>
      </c>
      <c r="F44" s="27">
        <v>693</v>
      </c>
      <c r="G44" s="27">
        <v>4385595</v>
      </c>
      <c r="H44" s="28">
        <v>1852855</v>
      </c>
      <c r="I44" s="28">
        <v>1660000</v>
      </c>
      <c r="J44" s="28">
        <f t="shared" si="3"/>
        <v>-872740</v>
      </c>
      <c r="K44" s="28"/>
      <c r="L44" s="28">
        <v>5260000</v>
      </c>
      <c r="M44" s="48">
        <f t="shared" si="4"/>
        <v>4387260</v>
      </c>
    </row>
    <row r="45" spans="1:13" ht="37.5" customHeight="1">
      <c r="A45" s="13">
        <v>36</v>
      </c>
      <c r="B45" s="29"/>
      <c r="C45" s="37" t="s">
        <v>102</v>
      </c>
      <c r="D45" s="31" t="s">
        <v>103</v>
      </c>
      <c r="E45" s="32" t="s">
        <v>69</v>
      </c>
      <c r="F45" s="33">
        <v>3</v>
      </c>
      <c r="G45" s="33">
        <v>22000</v>
      </c>
      <c r="H45" s="34">
        <v>20000</v>
      </c>
      <c r="I45" s="34">
        <v>10000</v>
      </c>
      <c r="J45" s="34">
        <f t="shared" si="3"/>
        <v>8000</v>
      </c>
      <c r="K45" s="34"/>
      <c r="L45" s="34">
        <v>20000</v>
      </c>
      <c r="M45" s="49">
        <f t="shared" si="4"/>
        <v>28000</v>
      </c>
    </row>
    <row r="46" spans="1:13" ht="37.5" customHeight="1">
      <c r="A46" s="18">
        <v>37</v>
      </c>
      <c r="B46" s="29"/>
      <c r="C46" s="36" t="s">
        <v>104</v>
      </c>
      <c r="D46" s="25" t="s">
        <v>105</v>
      </c>
      <c r="E46" s="26" t="s">
        <v>69</v>
      </c>
      <c r="F46" s="27">
        <v>1675</v>
      </c>
      <c r="G46" s="27">
        <v>8544980</v>
      </c>
      <c r="H46" s="28">
        <v>8560660</v>
      </c>
      <c r="I46" s="28">
        <v>7700000</v>
      </c>
      <c r="J46" s="28">
        <f t="shared" si="3"/>
        <v>7715680</v>
      </c>
      <c r="K46" s="28"/>
      <c r="L46" s="28">
        <v>830000</v>
      </c>
      <c r="M46" s="48">
        <f t="shared" si="4"/>
        <v>8545680</v>
      </c>
    </row>
    <row r="47" spans="1:13" ht="37.5" customHeight="1">
      <c r="A47" s="13">
        <v>38</v>
      </c>
      <c r="B47" s="29"/>
      <c r="C47" s="37" t="s">
        <v>106</v>
      </c>
      <c r="D47" s="31">
        <v>156082</v>
      </c>
      <c r="E47" s="32" t="s">
        <v>69</v>
      </c>
      <c r="F47" s="33">
        <v>181</v>
      </c>
      <c r="G47" s="33">
        <v>1160210</v>
      </c>
      <c r="H47" s="34">
        <v>839710</v>
      </c>
      <c r="I47" s="34">
        <v>750000</v>
      </c>
      <c r="J47" s="34">
        <f t="shared" si="3"/>
        <v>429500</v>
      </c>
      <c r="K47" s="34"/>
      <c r="L47" s="34">
        <v>740000</v>
      </c>
      <c r="M47" s="49">
        <f t="shared" si="4"/>
        <v>1169500</v>
      </c>
    </row>
    <row r="48" spans="1:13" ht="37.5" customHeight="1">
      <c r="A48" s="18">
        <v>39</v>
      </c>
      <c r="B48" s="29"/>
      <c r="C48" s="36" t="s">
        <v>107</v>
      </c>
      <c r="D48" s="25">
        <v>156102</v>
      </c>
      <c r="E48" s="26" t="s">
        <v>69</v>
      </c>
      <c r="F48" s="27">
        <v>558</v>
      </c>
      <c r="G48" s="27">
        <v>2387500</v>
      </c>
      <c r="H48" s="28">
        <v>373500</v>
      </c>
      <c r="I48" s="28">
        <v>330000</v>
      </c>
      <c r="J48" s="28">
        <f t="shared" si="3"/>
        <v>-1684000</v>
      </c>
      <c r="K48" s="28"/>
      <c r="L48" s="28">
        <v>4080000</v>
      </c>
      <c r="M48" s="48">
        <f t="shared" si="4"/>
        <v>2396000</v>
      </c>
    </row>
    <row r="49" spans="1:13" ht="37.5" customHeight="1">
      <c r="A49" s="13">
        <v>40</v>
      </c>
      <c r="B49" s="29"/>
      <c r="C49" s="30" t="s">
        <v>108</v>
      </c>
      <c r="D49" s="31" t="s">
        <v>109</v>
      </c>
      <c r="E49" s="32" t="s">
        <v>69</v>
      </c>
      <c r="F49" s="33">
        <v>430</v>
      </c>
      <c r="G49" s="33">
        <v>1351500</v>
      </c>
      <c r="H49" s="34">
        <v>1229000</v>
      </c>
      <c r="I49" s="34">
        <v>1100000</v>
      </c>
      <c r="J49" s="34">
        <f t="shared" si="3"/>
        <v>977500</v>
      </c>
      <c r="K49" s="34"/>
      <c r="L49" s="34">
        <v>380000</v>
      </c>
      <c r="M49" s="49">
        <f t="shared" si="4"/>
        <v>1357500</v>
      </c>
    </row>
    <row r="50" spans="1:13" ht="37.5" customHeight="1">
      <c r="A50" s="18">
        <v>41</v>
      </c>
      <c r="B50" s="29"/>
      <c r="C50" s="24" t="s">
        <v>110</v>
      </c>
      <c r="D50" s="25" t="s">
        <v>111</v>
      </c>
      <c r="E50" s="26" t="s">
        <v>69</v>
      </c>
      <c r="F50" s="27">
        <v>366</v>
      </c>
      <c r="G50" s="27">
        <v>1873800</v>
      </c>
      <c r="H50" s="28">
        <v>5250</v>
      </c>
      <c r="I50" s="28">
        <v>0</v>
      </c>
      <c r="J50" s="28">
        <f t="shared" si="3"/>
        <v>-1868550</v>
      </c>
      <c r="K50" s="28"/>
      <c r="L50" s="28">
        <v>3750000</v>
      </c>
      <c r="M50" s="48">
        <f t="shared" si="4"/>
        <v>1881450</v>
      </c>
    </row>
    <row r="51" spans="1:13" ht="37.5" customHeight="1">
      <c r="A51" s="13">
        <v>42</v>
      </c>
      <c r="B51" s="35"/>
      <c r="C51" s="30" t="s">
        <v>112</v>
      </c>
      <c r="D51" s="31" t="s">
        <v>113</v>
      </c>
      <c r="E51" s="32" t="s">
        <v>69</v>
      </c>
      <c r="F51" s="33">
        <v>888</v>
      </c>
      <c r="G51" s="33">
        <v>4665490</v>
      </c>
      <c r="H51" s="34">
        <v>919530</v>
      </c>
      <c r="I51" s="34">
        <v>820000</v>
      </c>
      <c r="J51" s="34">
        <f t="shared" si="3"/>
        <v>-2925960</v>
      </c>
      <c r="K51" s="34"/>
      <c r="L51" s="34">
        <v>7600000</v>
      </c>
      <c r="M51" s="49">
        <f t="shared" si="4"/>
        <v>4674040</v>
      </c>
    </row>
    <row r="52" spans="1:13" ht="37.5" customHeight="1">
      <c r="A52" s="38" t="s">
        <v>114</v>
      </c>
      <c r="B52" s="38"/>
      <c r="C52" s="39"/>
      <c r="D52" s="25"/>
      <c r="E52" s="26"/>
      <c r="F52" s="28">
        <f aca="true" t="shared" si="5" ref="F52:M52">SUM(F53:F54)</f>
        <v>313</v>
      </c>
      <c r="G52" s="28">
        <f t="shared" si="5"/>
        <v>2445420</v>
      </c>
      <c r="H52" s="28">
        <f t="shared" si="5"/>
        <v>984160</v>
      </c>
      <c r="I52" s="28">
        <f t="shared" si="5"/>
        <v>880000</v>
      </c>
      <c r="J52" s="28">
        <f t="shared" si="5"/>
        <v>-581260</v>
      </c>
      <c r="K52" s="28">
        <f t="shared" si="5"/>
        <v>0</v>
      </c>
      <c r="L52" s="28">
        <f t="shared" si="5"/>
        <v>3040000</v>
      </c>
      <c r="M52" s="28">
        <f t="shared" si="5"/>
        <v>2458740</v>
      </c>
    </row>
    <row r="53" spans="1:13" ht="37.5" customHeight="1">
      <c r="A53" s="13">
        <v>43</v>
      </c>
      <c r="B53" s="13" t="s">
        <v>115</v>
      </c>
      <c r="C53" s="30" t="s">
        <v>116</v>
      </c>
      <c r="D53" s="31" t="s">
        <v>117</v>
      </c>
      <c r="E53" s="32" t="s">
        <v>31</v>
      </c>
      <c r="F53" s="33">
        <v>1</v>
      </c>
      <c r="G53" s="33">
        <v>4590</v>
      </c>
      <c r="H53" s="34">
        <v>4590</v>
      </c>
      <c r="I53" s="34">
        <v>0</v>
      </c>
      <c r="J53" s="34">
        <f aca="true" t="shared" si="6" ref="J53:J96">H53+I53-G53</f>
        <v>0</v>
      </c>
      <c r="K53" s="34"/>
      <c r="L53" s="34">
        <v>10000</v>
      </c>
      <c r="M53" s="49">
        <f aca="true" t="shared" si="7" ref="M53:M96">J53+K53+L53</f>
        <v>10000</v>
      </c>
    </row>
    <row r="54" spans="1:13" ht="37.5" customHeight="1">
      <c r="A54" s="18">
        <v>44</v>
      </c>
      <c r="B54" s="13"/>
      <c r="C54" s="24" t="s">
        <v>118</v>
      </c>
      <c r="D54" s="25" t="s">
        <v>119</v>
      </c>
      <c r="E54" s="26" t="s">
        <v>69</v>
      </c>
      <c r="F54" s="27">
        <v>312</v>
      </c>
      <c r="G54" s="27">
        <v>2440830</v>
      </c>
      <c r="H54" s="28">
        <v>979570</v>
      </c>
      <c r="I54" s="28">
        <v>880000</v>
      </c>
      <c r="J54" s="28">
        <f t="shared" si="6"/>
        <v>-581260</v>
      </c>
      <c r="K54" s="28"/>
      <c r="L54" s="28">
        <v>3030000</v>
      </c>
      <c r="M54" s="48">
        <f t="shared" si="7"/>
        <v>2448740</v>
      </c>
    </row>
    <row r="55" spans="1:13" ht="37.5" customHeight="1">
      <c r="A55" s="40" t="s">
        <v>120</v>
      </c>
      <c r="B55" s="40"/>
      <c r="C55" s="41"/>
      <c r="D55" s="31"/>
      <c r="E55" s="32"/>
      <c r="F55" s="34">
        <f aca="true" t="shared" si="8" ref="F55:M55">SUM(F56:F96)</f>
        <v>47150</v>
      </c>
      <c r="G55" s="34">
        <f t="shared" si="8"/>
        <v>339764085</v>
      </c>
      <c r="H55" s="34">
        <f t="shared" si="8"/>
        <v>221322759</v>
      </c>
      <c r="I55" s="34">
        <f t="shared" si="8"/>
        <v>203670000</v>
      </c>
      <c r="J55" s="34">
        <f t="shared" si="8"/>
        <v>85228674</v>
      </c>
      <c r="K55" s="34">
        <f t="shared" si="8"/>
        <v>115360</v>
      </c>
      <c r="L55" s="34">
        <f t="shared" si="8"/>
        <v>254940000</v>
      </c>
      <c r="M55" s="34">
        <f t="shared" si="8"/>
        <v>340284034</v>
      </c>
    </row>
    <row r="56" spans="1:13" ht="37.5" customHeight="1">
      <c r="A56" s="18">
        <v>45</v>
      </c>
      <c r="B56" s="23" t="s">
        <v>121</v>
      </c>
      <c r="C56" s="24" t="s">
        <v>122</v>
      </c>
      <c r="D56" s="25" t="s">
        <v>109</v>
      </c>
      <c r="E56" s="26" t="s">
        <v>31</v>
      </c>
      <c r="F56" s="27">
        <v>2</v>
      </c>
      <c r="G56" s="27">
        <v>14000</v>
      </c>
      <c r="H56" s="28">
        <v>8000</v>
      </c>
      <c r="I56" s="28">
        <v>0</v>
      </c>
      <c r="J56" s="28">
        <f t="shared" si="6"/>
        <v>-6000</v>
      </c>
      <c r="K56" s="28"/>
      <c r="L56" s="28">
        <v>20000</v>
      </c>
      <c r="M56" s="48">
        <f t="shared" si="7"/>
        <v>14000</v>
      </c>
    </row>
    <row r="57" spans="1:13" ht="37.5" customHeight="1">
      <c r="A57" s="13">
        <v>46</v>
      </c>
      <c r="B57" s="35"/>
      <c r="C57" s="37" t="s">
        <v>123</v>
      </c>
      <c r="D57" s="31" t="s">
        <v>109</v>
      </c>
      <c r="E57" s="32" t="s">
        <v>31</v>
      </c>
      <c r="F57" s="33">
        <v>63</v>
      </c>
      <c r="G57" s="33">
        <v>207000</v>
      </c>
      <c r="H57" s="34">
        <v>47900</v>
      </c>
      <c r="I57" s="34">
        <v>40000</v>
      </c>
      <c r="J57" s="34">
        <f t="shared" si="6"/>
        <v>-119100</v>
      </c>
      <c r="K57" s="34"/>
      <c r="L57" s="34">
        <v>330000</v>
      </c>
      <c r="M57" s="49">
        <f t="shared" si="7"/>
        <v>210900</v>
      </c>
    </row>
    <row r="58" spans="1:13" ht="37.5" customHeight="1">
      <c r="A58" s="18">
        <v>47</v>
      </c>
      <c r="B58" s="23" t="s">
        <v>121</v>
      </c>
      <c r="C58" s="24" t="s">
        <v>124</v>
      </c>
      <c r="D58" s="25" t="s">
        <v>109</v>
      </c>
      <c r="E58" s="26" t="s">
        <v>31</v>
      </c>
      <c r="F58" s="27">
        <v>3</v>
      </c>
      <c r="G58" s="27">
        <v>26000</v>
      </c>
      <c r="H58" s="28">
        <v>8000</v>
      </c>
      <c r="I58" s="28">
        <v>0</v>
      </c>
      <c r="J58" s="28">
        <f t="shared" si="6"/>
        <v>-18000</v>
      </c>
      <c r="K58" s="28"/>
      <c r="L58" s="28">
        <v>50000</v>
      </c>
      <c r="M58" s="48">
        <f t="shared" si="7"/>
        <v>32000</v>
      </c>
    </row>
    <row r="59" spans="1:13" ht="37.5" customHeight="1">
      <c r="A59" s="13">
        <v>48</v>
      </c>
      <c r="B59" s="29"/>
      <c r="C59" s="37" t="s">
        <v>125</v>
      </c>
      <c r="D59" s="31" t="s">
        <v>109</v>
      </c>
      <c r="E59" s="32" t="s">
        <v>31</v>
      </c>
      <c r="F59" s="33">
        <v>120</v>
      </c>
      <c r="G59" s="33">
        <v>962000</v>
      </c>
      <c r="H59" s="34">
        <v>928000</v>
      </c>
      <c r="I59" s="34">
        <v>830000</v>
      </c>
      <c r="J59" s="34">
        <f t="shared" si="6"/>
        <v>796000</v>
      </c>
      <c r="K59" s="34"/>
      <c r="L59" s="34">
        <v>170000</v>
      </c>
      <c r="M59" s="49">
        <f t="shared" si="7"/>
        <v>966000</v>
      </c>
    </row>
    <row r="60" spans="1:13" ht="37.5" customHeight="1">
      <c r="A60" s="18">
        <v>49</v>
      </c>
      <c r="B60" s="29"/>
      <c r="C60" s="36" t="s">
        <v>126</v>
      </c>
      <c r="D60" s="25" t="s">
        <v>109</v>
      </c>
      <c r="E60" s="26" t="s">
        <v>31</v>
      </c>
      <c r="F60" s="27">
        <v>337</v>
      </c>
      <c r="G60" s="27">
        <v>1909800</v>
      </c>
      <c r="H60" s="28">
        <v>1304000</v>
      </c>
      <c r="I60" s="28">
        <v>1170000</v>
      </c>
      <c r="J60" s="28">
        <f t="shared" si="6"/>
        <v>564200</v>
      </c>
      <c r="K60" s="28"/>
      <c r="L60" s="28">
        <v>1350000</v>
      </c>
      <c r="M60" s="48">
        <f t="shared" si="7"/>
        <v>1914200</v>
      </c>
    </row>
    <row r="61" spans="1:13" ht="37.5" customHeight="1">
      <c r="A61" s="13">
        <v>50</v>
      </c>
      <c r="B61" s="29"/>
      <c r="C61" s="37" t="s">
        <v>127</v>
      </c>
      <c r="D61" s="31" t="s">
        <v>109</v>
      </c>
      <c r="E61" s="32" t="s">
        <v>31</v>
      </c>
      <c r="F61" s="33">
        <v>1402</v>
      </c>
      <c r="G61" s="33">
        <v>11216000</v>
      </c>
      <c r="H61" s="34">
        <v>10992000</v>
      </c>
      <c r="I61" s="34">
        <v>9890000</v>
      </c>
      <c r="J61" s="34">
        <f t="shared" si="6"/>
        <v>9666000</v>
      </c>
      <c r="K61" s="34"/>
      <c r="L61" s="34">
        <v>1550000</v>
      </c>
      <c r="M61" s="49">
        <f t="shared" si="7"/>
        <v>11216000</v>
      </c>
    </row>
    <row r="62" spans="1:13" ht="37.5" customHeight="1">
      <c r="A62" s="18">
        <v>51</v>
      </c>
      <c r="B62" s="29"/>
      <c r="C62" s="36" t="s">
        <v>128</v>
      </c>
      <c r="D62" s="25" t="s">
        <v>109</v>
      </c>
      <c r="E62" s="26" t="s">
        <v>31</v>
      </c>
      <c r="F62" s="27">
        <v>2</v>
      </c>
      <c r="G62" s="27">
        <v>4000</v>
      </c>
      <c r="H62" s="28">
        <v>16000</v>
      </c>
      <c r="I62" s="28">
        <v>10000</v>
      </c>
      <c r="J62" s="28">
        <f t="shared" si="6"/>
        <v>22000</v>
      </c>
      <c r="K62" s="28"/>
      <c r="L62" s="28">
        <v>0</v>
      </c>
      <c r="M62" s="48">
        <f t="shared" si="7"/>
        <v>22000</v>
      </c>
    </row>
    <row r="63" spans="1:13" ht="37.5" customHeight="1">
      <c r="A63" s="13">
        <v>52</v>
      </c>
      <c r="B63" s="29"/>
      <c r="C63" s="30" t="s">
        <v>129</v>
      </c>
      <c r="D63" s="31" t="s">
        <v>109</v>
      </c>
      <c r="E63" s="32" t="s">
        <v>40</v>
      </c>
      <c r="F63" s="33">
        <v>1</v>
      </c>
      <c r="G63" s="33">
        <v>12000</v>
      </c>
      <c r="H63" s="34">
        <v>0</v>
      </c>
      <c r="I63" s="34">
        <v>0</v>
      </c>
      <c r="J63" s="34">
        <f t="shared" si="6"/>
        <v>-12000</v>
      </c>
      <c r="K63" s="34"/>
      <c r="L63" s="34">
        <v>30000</v>
      </c>
      <c r="M63" s="49">
        <f t="shared" si="7"/>
        <v>18000</v>
      </c>
    </row>
    <row r="64" spans="1:13" ht="37.5" customHeight="1">
      <c r="A64" s="18">
        <v>53</v>
      </c>
      <c r="B64" s="29"/>
      <c r="C64" s="24" t="s">
        <v>130</v>
      </c>
      <c r="D64" s="25" t="s">
        <v>109</v>
      </c>
      <c r="E64" s="26" t="s">
        <v>31</v>
      </c>
      <c r="F64" s="27">
        <v>0</v>
      </c>
      <c r="G64" s="27">
        <v>0</v>
      </c>
      <c r="H64" s="28">
        <v>8000</v>
      </c>
      <c r="I64" s="28">
        <v>0</v>
      </c>
      <c r="J64" s="28">
        <f t="shared" si="6"/>
        <v>8000</v>
      </c>
      <c r="K64" s="28"/>
      <c r="L64" s="28">
        <v>0</v>
      </c>
      <c r="M64" s="48">
        <f t="shared" si="7"/>
        <v>8000</v>
      </c>
    </row>
    <row r="65" spans="1:13" ht="37.5" customHeight="1">
      <c r="A65" s="13">
        <v>54</v>
      </c>
      <c r="B65" s="29"/>
      <c r="C65" s="37" t="s">
        <v>131</v>
      </c>
      <c r="D65" s="31" t="s">
        <v>109</v>
      </c>
      <c r="E65" s="32" t="s">
        <v>40</v>
      </c>
      <c r="F65" s="33">
        <v>1</v>
      </c>
      <c r="G65" s="33">
        <v>12000</v>
      </c>
      <c r="H65" s="34">
        <v>0</v>
      </c>
      <c r="I65" s="34">
        <v>0</v>
      </c>
      <c r="J65" s="34">
        <f t="shared" si="6"/>
        <v>-12000</v>
      </c>
      <c r="K65" s="34"/>
      <c r="L65" s="34">
        <v>30000</v>
      </c>
      <c r="M65" s="49">
        <f t="shared" si="7"/>
        <v>18000</v>
      </c>
    </row>
    <row r="66" spans="1:13" ht="37.5" customHeight="1">
      <c r="A66" s="18">
        <v>55</v>
      </c>
      <c r="B66" s="29"/>
      <c r="C66" s="36" t="s">
        <v>132</v>
      </c>
      <c r="D66" s="25" t="s">
        <v>109</v>
      </c>
      <c r="E66" s="26" t="s">
        <v>40</v>
      </c>
      <c r="F66" s="27">
        <v>1</v>
      </c>
      <c r="G66" s="27">
        <v>12000</v>
      </c>
      <c r="H66" s="28">
        <v>0</v>
      </c>
      <c r="I66" s="28">
        <v>0</v>
      </c>
      <c r="J66" s="28">
        <f t="shared" si="6"/>
        <v>-12000</v>
      </c>
      <c r="K66" s="28"/>
      <c r="L66" s="28">
        <v>30000</v>
      </c>
      <c r="M66" s="48">
        <f t="shared" si="7"/>
        <v>18000</v>
      </c>
    </row>
    <row r="67" spans="1:13" ht="37.5" customHeight="1">
      <c r="A67" s="13">
        <v>56</v>
      </c>
      <c r="B67" s="29"/>
      <c r="C67" s="37" t="s">
        <v>133</v>
      </c>
      <c r="D67" s="31" t="s">
        <v>109</v>
      </c>
      <c r="E67" s="32" t="s">
        <v>31</v>
      </c>
      <c r="F67" s="33">
        <v>1</v>
      </c>
      <c r="G67" s="33">
        <v>12000</v>
      </c>
      <c r="H67" s="34">
        <v>0</v>
      </c>
      <c r="I67" s="34">
        <v>0</v>
      </c>
      <c r="J67" s="34">
        <f t="shared" si="6"/>
        <v>-12000</v>
      </c>
      <c r="K67" s="34"/>
      <c r="L67" s="34">
        <v>30000</v>
      </c>
      <c r="M67" s="49">
        <f t="shared" si="7"/>
        <v>18000</v>
      </c>
    </row>
    <row r="68" spans="1:13" ht="37.5" customHeight="1">
      <c r="A68" s="18">
        <v>57</v>
      </c>
      <c r="B68" s="29"/>
      <c r="C68" s="24" t="s">
        <v>134</v>
      </c>
      <c r="D68" s="25" t="s">
        <v>109</v>
      </c>
      <c r="E68" s="26" t="s">
        <v>31</v>
      </c>
      <c r="F68" s="27">
        <v>1</v>
      </c>
      <c r="G68" s="27">
        <v>12000</v>
      </c>
      <c r="H68" s="28">
        <v>0</v>
      </c>
      <c r="I68" s="28">
        <v>0</v>
      </c>
      <c r="J68" s="28">
        <f t="shared" si="6"/>
        <v>-12000</v>
      </c>
      <c r="K68" s="28"/>
      <c r="L68" s="28">
        <v>30000</v>
      </c>
      <c r="M68" s="48">
        <f t="shared" si="7"/>
        <v>18000</v>
      </c>
    </row>
    <row r="69" spans="1:13" ht="37.5" customHeight="1">
      <c r="A69" s="13">
        <v>58</v>
      </c>
      <c r="B69" s="29"/>
      <c r="C69" s="37" t="s">
        <v>135</v>
      </c>
      <c r="D69" s="31" t="s">
        <v>109</v>
      </c>
      <c r="E69" s="32" t="s">
        <v>31</v>
      </c>
      <c r="F69" s="33">
        <v>4</v>
      </c>
      <c r="G69" s="33">
        <v>28000</v>
      </c>
      <c r="H69" s="34">
        <v>16000</v>
      </c>
      <c r="I69" s="34">
        <v>10000</v>
      </c>
      <c r="J69" s="34">
        <f t="shared" si="6"/>
        <v>-2000</v>
      </c>
      <c r="K69" s="34"/>
      <c r="L69" s="34">
        <v>30000</v>
      </c>
      <c r="M69" s="49">
        <f t="shared" si="7"/>
        <v>28000</v>
      </c>
    </row>
    <row r="70" spans="1:13" ht="37.5" customHeight="1">
      <c r="A70" s="18">
        <v>59</v>
      </c>
      <c r="B70" s="29"/>
      <c r="C70" s="50" t="s">
        <v>136</v>
      </c>
      <c r="D70" s="25" t="s">
        <v>109</v>
      </c>
      <c r="E70" s="26" t="s">
        <v>31</v>
      </c>
      <c r="F70" s="27">
        <v>8</v>
      </c>
      <c r="G70" s="27">
        <v>56000</v>
      </c>
      <c r="H70" s="28">
        <v>75900</v>
      </c>
      <c r="I70" s="28">
        <v>60000</v>
      </c>
      <c r="J70" s="28">
        <f t="shared" si="6"/>
        <v>79900</v>
      </c>
      <c r="K70" s="28"/>
      <c r="L70" s="28">
        <v>0</v>
      </c>
      <c r="M70" s="48">
        <f t="shared" si="7"/>
        <v>79900</v>
      </c>
    </row>
    <row r="71" spans="1:13" ht="37.5" customHeight="1">
      <c r="A71" s="13">
        <v>60</v>
      </c>
      <c r="B71" s="29"/>
      <c r="C71" s="51" t="s">
        <v>137</v>
      </c>
      <c r="D71" s="31" t="s">
        <v>109</v>
      </c>
      <c r="E71" s="32" t="s">
        <v>31</v>
      </c>
      <c r="F71" s="33">
        <v>4948</v>
      </c>
      <c r="G71" s="33">
        <v>39076600</v>
      </c>
      <c r="H71" s="34">
        <v>22845399</v>
      </c>
      <c r="I71" s="34">
        <v>25230000</v>
      </c>
      <c r="J71" s="34">
        <f t="shared" si="6"/>
        <v>8998799</v>
      </c>
      <c r="K71" s="34"/>
      <c r="L71" s="34">
        <v>30080000</v>
      </c>
      <c r="M71" s="49">
        <f t="shared" si="7"/>
        <v>39078799</v>
      </c>
    </row>
    <row r="72" spans="1:13" ht="37.5" customHeight="1">
      <c r="A72" s="18">
        <v>61</v>
      </c>
      <c r="B72" s="29"/>
      <c r="C72" s="24" t="s">
        <v>138</v>
      </c>
      <c r="D72" s="25" t="s">
        <v>109</v>
      </c>
      <c r="E72" s="26" t="s">
        <v>69</v>
      </c>
      <c r="F72" s="27">
        <v>82</v>
      </c>
      <c r="G72" s="27">
        <v>399000</v>
      </c>
      <c r="H72" s="28">
        <v>375000</v>
      </c>
      <c r="I72" s="28">
        <v>330000</v>
      </c>
      <c r="J72" s="28">
        <f t="shared" si="6"/>
        <v>306000</v>
      </c>
      <c r="K72" s="28"/>
      <c r="L72" s="28">
        <v>100000</v>
      </c>
      <c r="M72" s="48">
        <f t="shared" si="7"/>
        <v>406000</v>
      </c>
    </row>
    <row r="73" spans="1:13" ht="37.5" customHeight="1">
      <c r="A73" s="13">
        <v>62</v>
      </c>
      <c r="B73" s="29"/>
      <c r="C73" s="30" t="s">
        <v>139</v>
      </c>
      <c r="D73" s="31" t="s">
        <v>109</v>
      </c>
      <c r="E73" s="32" t="s">
        <v>69</v>
      </c>
      <c r="F73" s="33">
        <v>1219</v>
      </c>
      <c r="G73" s="33">
        <v>9569000</v>
      </c>
      <c r="H73" s="34">
        <v>4053000</v>
      </c>
      <c r="I73" s="34">
        <v>3640000</v>
      </c>
      <c r="J73" s="34">
        <f t="shared" si="6"/>
        <v>-1876000</v>
      </c>
      <c r="K73" s="34">
        <v>8000</v>
      </c>
      <c r="L73" s="34">
        <v>11450000</v>
      </c>
      <c r="M73" s="49">
        <f t="shared" si="7"/>
        <v>9582000</v>
      </c>
    </row>
    <row r="74" spans="1:13" ht="37.5" customHeight="1">
      <c r="A74" s="18">
        <v>63</v>
      </c>
      <c r="B74" s="29"/>
      <c r="C74" s="24" t="s">
        <v>140</v>
      </c>
      <c r="D74" s="25" t="s">
        <v>109</v>
      </c>
      <c r="E74" s="26" t="s">
        <v>69</v>
      </c>
      <c r="F74" s="27">
        <v>1114</v>
      </c>
      <c r="G74" s="27">
        <v>8751750</v>
      </c>
      <c r="H74" s="28">
        <v>3051250</v>
      </c>
      <c r="I74" s="28">
        <v>2740000</v>
      </c>
      <c r="J74" s="28">
        <f t="shared" si="6"/>
        <v>-2960500</v>
      </c>
      <c r="K74" s="28"/>
      <c r="L74" s="28">
        <v>11720000</v>
      </c>
      <c r="M74" s="48">
        <f t="shared" si="7"/>
        <v>8759500</v>
      </c>
    </row>
    <row r="75" spans="1:13" ht="37.5" customHeight="1">
      <c r="A75" s="13">
        <v>64</v>
      </c>
      <c r="B75" s="29"/>
      <c r="C75" s="30" t="s">
        <v>141</v>
      </c>
      <c r="D75" s="31" t="s">
        <v>109</v>
      </c>
      <c r="E75" s="32" t="s">
        <v>69</v>
      </c>
      <c r="F75" s="33">
        <v>1614</v>
      </c>
      <c r="G75" s="33">
        <v>12877500</v>
      </c>
      <c r="H75" s="34">
        <v>12533500</v>
      </c>
      <c r="I75" s="34">
        <v>11280000</v>
      </c>
      <c r="J75" s="34">
        <f t="shared" si="6"/>
        <v>10936000</v>
      </c>
      <c r="K75" s="34"/>
      <c r="L75" s="34">
        <v>1950000</v>
      </c>
      <c r="M75" s="49">
        <f t="shared" si="7"/>
        <v>12886000</v>
      </c>
    </row>
    <row r="76" spans="1:13" ht="37.5" customHeight="1">
      <c r="A76" s="18">
        <v>65</v>
      </c>
      <c r="B76" s="29"/>
      <c r="C76" s="24" t="s">
        <v>142</v>
      </c>
      <c r="D76" s="25" t="s">
        <v>109</v>
      </c>
      <c r="E76" s="26" t="s">
        <v>69</v>
      </c>
      <c r="F76" s="27">
        <v>259</v>
      </c>
      <c r="G76" s="27">
        <v>1276800</v>
      </c>
      <c r="H76" s="28">
        <v>1227215</v>
      </c>
      <c r="I76" s="28">
        <v>1100000</v>
      </c>
      <c r="J76" s="28">
        <f t="shared" si="6"/>
        <v>1050415</v>
      </c>
      <c r="K76" s="28"/>
      <c r="L76" s="28">
        <v>230000</v>
      </c>
      <c r="M76" s="48">
        <f t="shared" si="7"/>
        <v>1280415</v>
      </c>
    </row>
    <row r="77" spans="1:13" ht="37.5" customHeight="1">
      <c r="A77" s="13">
        <v>66</v>
      </c>
      <c r="B77" s="29"/>
      <c r="C77" s="37" t="s">
        <v>143</v>
      </c>
      <c r="D77" s="31" t="s">
        <v>109</v>
      </c>
      <c r="E77" s="32" t="s">
        <v>69</v>
      </c>
      <c r="F77" s="33">
        <v>7</v>
      </c>
      <c r="G77" s="33">
        <v>44000</v>
      </c>
      <c r="H77" s="34">
        <v>32000</v>
      </c>
      <c r="I77" s="34">
        <v>20000</v>
      </c>
      <c r="J77" s="34">
        <f t="shared" si="6"/>
        <v>8000</v>
      </c>
      <c r="K77" s="34"/>
      <c r="L77" s="34">
        <v>40000</v>
      </c>
      <c r="M77" s="49">
        <f t="shared" si="7"/>
        <v>48000</v>
      </c>
    </row>
    <row r="78" spans="1:13" ht="37.5" customHeight="1">
      <c r="A78" s="18">
        <v>67</v>
      </c>
      <c r="B78" s="29"/>
      <c r="C78" s="36" t="s">
        <v>144</v>
      </c>
      <c r="D78" s="25" t="s">
        <v>109</v>
      </c>
      <c r="E78" s="26" t="s">
        <v>69</v>
      </c>
      <c r="F78" s="27">
        <v>452</v>
      </c>
      <c r="G78" s="27">
        <v>3400700</v>
      </c>
      <c r="H78" s="28">
        <v>167500</v>
      </c>
      <c r="I78" s="28">
        <v>150000</v>
      </c>
      <c r="J78" s="28">
        <f t="shared" si="6"/>
        <v>-3083200</v>
      </c>
      <c r="K78" s="28"/>
      <c r="L78" s="28">
        <v>6490000</v>
      </c>
      <c r="M78" s="48">
        <f t="shared" si="7"/>
        <v>3406800</v>
      </c>
    </row>
    <row r="79" spans="1:13" ht="37.5" customHeight="1">
      <c r="A79" s="13">
        <v>68</v>
      </c>
      <c r="B79" s="29"/>
      <c r="C79" s="37" t="s">
        <v>145</v>
      </c>
      <c r="D79" s="31" t="s">
        <v>109</v>
      </c>
      <c r="E79" s="32" t="s">
        <v>69</v>
      </c>
      <c r="F79" s="33">
        <v>73</v>
      </c>
      <c r="G79" s="33">
        <v>582000</v>
      </c>
      <c r="H79" s="34">
        <v>208000</v>
      </c>
      <c r="I79" s="34">
        <v>180000</v>
      </c>
      <c r="J79" s="34">
        <f t="shared" si="6"/>
        <v>-194000</v>
      </c>
      <c r="K79" s="34"/>
      <c r="L79" s="34">
        <v>780000</v>
      </c>
      <c r="M79" s="49">
        <f t="shared" si="7"/>
        <v>586000</v>
      </c>
    </row>
    <row r="80" spans="1:13" ht="37.5" customHeight="1">
      <c r="A80" s="18">
        <v>69</v>
      </c>
      <c r="B80" s="29"/>
      <c r="C80" s="36" t="s">
        <v>146</v>
      </c>
      <c r="D80" s="25" t="s">
        <v>109</v>
      </c>
      <c r="E80" s="26" t="s">
        <v>69</v>
      </c>
      <c r="F80" s="27">
        <v>160</v>
      </c>
      <c r="G80" s="27">
        <v>1013580</v>
      </c>
      <c r="H80" s="28">
        <v>594900</v>
      </c>
      <c r="I80" s="28">
        <v>530000</v>
      </c>
      <c r="J80" s="28">
        <f t="shared" si="6"/>
        <v>111320</v>
      </c>
      <c r="K80" s="28">
        <v>42360</v>
      </c>
      <c r="L80" s="28">
        <v>910000</v>
      </c>
      <c r="M80" s="48">
        <f t="shared" si="7"/>
        <v>1063680</v>
      </c>
    </row>
    <row r="81" spans="1:13" ht="37.5" customHeight="1">
      <c r="A81" s="13">
        <v>70</v>
      </c>
      <c r="B81" s="29"/>
      <c r="C81" s="37" t="s">
        <v>147</v>
      </c>
      <c r="D81" s="31" t="s">
        <v>109</v>
      </c>
      <c r="E81" s="32" t="s">
        <v>69</v>
      </c>
      <c r="F81" s="33">
        <v>257</v>
      </c>
      <c r="G81" s="33">
        <v>1801650</v>
      </c>
      <c r="H81" s="34">
        <v>174400</v>
      </c>
      <c r="I81" s="34">
        <v>150000</v>
      </c>
      <c r="J81" s="34">
        <f t="shared" si="6"/>
        <v>-1477250</v>
      </c>
      <c r="K81" s="34"/>
      <c r="L81" s="34">
        <v>3280000</v>
      </c>
      <c r="M81" s="49">
        <f t="shared" si="7"/>
        <v>1802750</v>
      </c>
    </row>
    <row r="82" spans="1:13" ht="37.5" customHeight="1">
      <c r="A82" s="18">
        <v>71</v>
      </c>
      <c r="B82" s="29"/>
      <c r="C82" s="36" t="s">
        <v>148</v>
      </c>
      <c r="D82" s="25" t="s">
        <v>109</v>
      </c>
      <c r="E82" s="26" t="s">
        <v>69</v>
      </c>
      <c r="F82" s="27">
        <v>1117</v>
      </c>
      <c r="G82" s="27">
        <v>8941760</v>
      </c>
      <c r="H82" s="28">
        <v>3496000</v>
      </c>
      <c r="I82" s="28">
        <v>3140000</v>
      </c>
      <c r="J82" s="28">
        <f t="shared" si="6"/>
        <v>-2305760</v>
      </c>
      <c r="K82" s="28">
        <v>8000</v>
      </c>
      <c r="L82" s="28">
        <v>11250000</v>
      </c>
      <c r="M82" s="48">
        <f t="shared" si="7"/>
        <v>8952240</v>
      </c>
    </row>
    <row r="83" spans="1:13" ht="37.5" customHeight="1">
      <c r="A83" s="13">
        <v>72</v>
      </c>
      <c r="B83" s="29"/>
      <c r="C83" s="37" t="s">
        <v>149</v>
      </c>
      <c r="D83" s="31" t="s">
        <v>109</v>
      </c>
      <c r="E83" s="32" t="s">
        <v>69</v>
      </c>
      <c r="F83" s="33">
        <v>591</v>
      </c>
      <c r="G83" s="33">
        <v>5056000</v>
      </c>
      <c r="H83" s="34">
        <v>1440000</v>
      </c>
      <c r="I83" s="34">
        <v>1290000</v>
      </c>
      <c r="J83" s="34">
        <f t="shared" si="6"/>
        <v>-2326000</v>
      </c>
      <c r="K83" s="34"/>
      <c r="L83" s="34">
        <v>7390000</v>
      </c>
      <c r="M83" s="49">
        <f t="shared" si="7"/>
        <v>5064000</v>
      </c>
    </row>
    <row r="84" spans="1:13" ht="37.5" customHeight="1">
      <c r="A84" s="18">
        <v>73</v>
      </c>
      <c r="B84" s="35"/>
      <c r="C84" s="24" t="s">
        <v>150</v>
      </c>
      <c r="D84" s="25" t="s">
        <v>109</v>
      </c>
      <c r="E84" s="26" t="s">
        <v>69</v>
      </c>
      <c r="F84" s="27">
        <v>384</v>
      </c>
      <c r="G84" s="27">
        <v>3076000</v>
      </c>
      <c r="H84" s="28">
        <v>3072000</v>
      </c>
      <c r="I84" s="28">
        <v>2760000</v>
      </c>
      <c r="J84" s="28">
        <f t="shared" si="6"/>
        <v>2756000</v>
      </c>
      <c r="K84" s="28"/>
      <c r="L84" s="28">
        <v>320000</v>
      </c>
      <c r="M84" s="48">
        <f t="shared" si="7"/>
        <v>3076000</v>
      </c>
    </row>
    <row r="85" spans="1:13" ht="37.5" customHeight="1">
      <c r="A85" s="13">
        <v>74</v>
      </c>
      <c r="B85" s="23" t="s">
        <v>121</v>
      </c>
      <c r="C85" s="30" t="s">
        <v>151</v>
      </c>
      <c r="D85" s="31" t="s">
        <v>109</v>
      </c>
      <c r="E85" s="32" t="s">
        <v>69</v>
      </c>
      <c r="F85" s="33">
        <v>2929</v>
      </c>
      <c r="G85" s="33">
        <v>21919000</v>
      </c>
      <c r="H85" s="34">
        <v>19851500</v>
      </c>
      <c r="I85" s="34">
        <v>17860000</v>
      </c>
      <c r="J85" s="34">
        <f t="shared" si="6"/>
        <v>15792500</v>
      </c>
      <c r="K85" s="34"/>
      <c r="L85" s="34">
        <v>6130000</v>
      </c>
      <c r="M85" s="49">
        <f t="shared" si="7"/>
        <v>21922500</v>
      </c>
    </row>
    <row r="86" spans="1:13" ht="37.5" customHeight="1">
      <c r="A86" s="18">
        <v>75</v>
      </c>
      <c r="B86" s="29"/>
      <c r="C86" s="24" t="s">
        <v>152</v>
      </c>
      <c r="D86" s="25" t="s">
        <v>109</v>
      </c>
      <c r="E86" s="26" t="s">
        <v>69</v>
      </c>
      <c r="F86" s="27">
        <v>7832</v>
      </c>
      <c r="G86" s="27">
        <v>60704000</v>
      </c>
      <c r="H86" s="28">
        <v>26424000</v>
      </c>
      <c r="I86" s="28">
        <v>23780000</v>
      </c>
      <c r="J86" s="28">
        <f t="shared" si="6"/>
        <v>-10500000</v>
      </c>
      <c r="K86" s="28">
        <v>36000</v>
      </c>
      <c r="L86" s="28">
        <v>71210000</v>
      </c>
      <c r="M86" s="48">
        <f t="shared" si="7"/>
        <v>60746000</v>
      </c>
    </row>
    <row r="87" spans="1:13" ht="37.5" customHeight="1">
      <c r="A87" s="13">
        <v>76</v>
      </c>
      <c r="B87" s="29"/>
      <c r="C87" s="30" t="s">
        <v>153</v>
      </c>
      <c r="D87" s="31" t="s">
        <v>109</v>
      </c>
      <c r="E87" s="32" t="s">
        <v>69</v>
      </c>
      <c r="F87" s="33">
        <v>2143</v>
      </c>
      <c r="G87" s="33">
        <v>14627395</v>
      </c>
      <c r="H87" s="34">
        <v>12041895</v>
      </c>
      <c r="I87" s="34">
        <v>10830000</v>
      </c>
      <c r="J87" s="34">
        <f t="shared" si="6"/>
        <v>8244500</v>
      </c>
      <c r="K87" s="34"/>
      <c r="L87" s="34">
        <v>6390000</v>
      </c>
      <c r="M87" s="49">
        <f t="shared" si="7"/>
        <v>14634500</v>
      </c>
    </row>
    <row r="88" spans="1:13" ht="37.5" customHeight="1">
      <c r="A88" s="18">
        <v>77</v>
      </c>
      <c r="B88" s="29"/>
      <c r="C88" s="24" t="s">
        <v>154</v>
      </c>
      <c r="D88" s="25" t="s">
        <v>109</v>
      </c>
      <c r="E88" s="26" t="s">
        <v>69</v>
      </c>
      <c r="F88" s="27">
        <v>4970</v>
      </c>
      <c r="G88" s="27">
        <v>38739000</v>
      </c>
      <c r="H88" s="28">
        <v>32319000</v>
      </c>
      <c r="I88" s="28">
        <v>29080000</v>
      </c>
      <c r="J88" s="28">
        <f t="shared" si="6"/>
        <v>22660000</v>
      </c>
      <c r="K88" s="28">
        <v>21000</v>
      </c>
      <c r="L88" s="28">
        <v>16080000</v>
      </c>
      <c r="M88" s="48">
        <f t="shared" si="7"/>
        <v>38761000</v>
      </c>
    </row>
    <row r="89" spans="1:13" ht="37.5" customHeight="1">
      <c r="A89" s="13">
        <v>78</v>
      </c>
      <c r="B89" s="29"/>
      <c r="C89" s="30" t="s">
        <v>155</v>
      </c>
      <c r="D89" s="31" t="s">
        <v>109</v>
      </c>
      <c r="E89" s="32" t="s">
        <v>69</v>
      </c>
      <c r="F89" s="33">
        <v>3670</v>
      </c>
      <c r="G89" s="33">
        <v>27713000</v>
      </c>
      <c r="H89" s="34">
        <v>17038500</v>
      </c>
      <c r="I89" s="34">
        <v>15330000</v>
      </c>
      <c r="J89" s="34">
        <f t="shared" si="6"/>
        <v>4655500</v>
      </c>
      <c r="K89" s="34"/>
      <c r="L89" s="34">
        <v>23060000</v>
      </c>
      <c r="M89" s="49">
        <f t="shared" si="7"/>
        <v>27715500</v>
      </c>
    </row>
    <row r="90" spans="1:13" ht="37.5" customHeight="1">
      <c r="A90" s="18">
        <v>79</v>
      </c>
      <c r="B90" s="29"/>
      <c r="C90" s="24" t="s">
        <v>156</v>
      </c>
      <c r="D90" s="25" t="s">
        <v>109</v>
      </c>
      <c r="E90" s="26" t="s">
        <v>69</v>
      </c>
      <c r="F90" s="27">
        <v>8986</v>
      </c>
      <c r="G90" s="27">
        <v>46767150</v>
      </c>
      <c r="H90" s="28">
        <v>32736000</v>
      </c>
      <c r="I90" s="28">
        <v>29460000</v>
      </c>
      <c r="J90" s="28">
        <f t="shared" si="6"/>
        <v>15428850</v>
      </c>
      <c r="K90" s="28"/>
      <c r="L90" s="28">
        <v>31340000</v>
      </c>
      <c r="M90" s="48">
        <f t="shared" si="7"/>
        <v>46768850</v>
      </c>
    </row>
    <row r="91" spans="1:13" ht="37.5" customHeight="1">
      <c r="A91" s="13">
        <v>80</v>
      </c>
      <c r="B91" s="29"/>
      <c r="C91" s="30" t="s">
        <v>157</v>
      </c>
      <c r="D91" s="31" t="s">
        <v>109</v>
      </c>
      <c r="E91" s="32" t="s">
        <v>69</v>
      </c>
      <c r="F91" s="33">
        <v>109</v>
      </c>
      <c r="G91" s="33">
        <v>711000</v>
      </c>
      <c r="H91" s="34">
        <v>691500</v>
      </c>
      <c r="I91" s="34">
        <v>620000</v>
      </c>
      <c r="J91" s="34">
        <f t="shared" si="6"/>
        <v>600500</v>
      </c>
      <c r="K91" s="34"/>
      <c r="L91" s="34">
        <v>110000</v>
      </c>
      <c r="M91" s="49">
        <f t="shared" si="7"/>
        <v>710500</v>
      </c>
    </row>
    <row r="92" spans="1:13" ht="37.5" customHeight="1">
      <c r="A92" s="18">
        <v>81</v>
      </c>
      <c r="B92" s="29"/>
      <c r="C92" s="24" t="s">
        <v>158</v>
      </c>
      <c r="D92" s="25" t="s">
        <v>109</v>
      </c>
      <c r="E92" s="26" t="s">
        <v>69</v>
      </c>
      <c r="F92" s="27">
        <v>708</v>
      </c>
      <c r="G92" s="27">
        <v>5592400</v>
      </c>
      <c r="H92" s="28">
        <v>3532400</v>
      </c>
      <c r="I92" s="28">
        <v>3170000</v>
      </c>
      <c r="J92" s="28">
        <f t="shared" si="6"/>
        <v>1110000</v>
      </c>
      <c r="K92" s="28"/>
      <c r="L92" s="28">
        <v>4490000</v>
      </c>
      <c r="M92" s="48">
        <f t="shared" si="7"/>
        <v>5600000</v>
      </c>
    </row>
    <row r="93" spans="1:13" ht="37.5" customHeight="1">
      <c r="A93" s="13">
        <v>82</v>
      </c>
      <c r="B93" s="29"/>
      <c r="C93" s="30" t="s">
        <v>159</v>
      </c>
      <c r="D93" s="31" t="s">
        <v>109</v>
      </c>
      <c r="E93" s="32" t="s">
        <v>69</v>
      </c>
      <c r="F93" s="33">
        <v>0</v>
      </c>
      <c r="G93" s="33">
        <v>0</v>
      </c>
      <c r="H93" s="34">
        <v>110000</v>
      </c>
      <c r="I93" s="34">
        <v>90000</v>
      </c>
      <c r="J93" s="34">
        <f t="shared" si="6"/>
        <v>200000</v>
      </c>
      <c r="K93" s="34"/>
      <c r="L93" s="34">
        <v>0</v>
      </c>
      <c r="M93" s="49">
        <f t="shared" si="7"/>
        <v>200000</v>
      </c>
    </row>
    <row r="94" spans="1:13" ht="37.5" customHeight="1">
      <c r="A94" s="18">
        <v>83</v>
      </c>
      <c r="B94" s="35"/>
      <c r="C94" s="36" t="s">
        <v>160</v>
      </c>
      <c r="D94" s="25" t="s">
        <v>109</v>
      </c>
      <c r="E94" s="26" t="s">
        <v>69</v>
      </c>
      <c r="F94" s="27">
        <v>1577</v>
      </c>
      <c r="G94" s="27">
        <v>12616000</v>
      </c>
      <c r="H94" s="28">
        <v>9896000</v>
      </c>
      <c r="I94" s="28">
        <v>8900000</v>
      </c>
      <c r="J94" s="28">
        <f t="shared" si="6"/>
        <v>6180000</v>
      </c>
      <c r="K94" s="28"/>
      <c r="L94" s="28">
        <v>6440000</v>
      </c>
      <c r="M94" s="48">
        <f t="shared" si="7"/>
        <v>12620000</v>
      </c>
    </row>
    <row r="95" spans="1:13" ht="37.5" customHeight="1">
      <c r="A95" s="13">
        <v>84</v>
      </c>
      <c r="B95" s="52" t="s">
        <v>161</v>
      </c>
      <c r="C95" s="30" t="s">
        <v>162</v>
      </c>
      <c r="D95" s="31" t="s">
        <v>109</v>
      </c>
      <c r="E95" s="32" t="s">
        <v>31</v>
      </c>
      <c r="F95" s="33">
        <v>2</v>
      </c>
      <c r="G95" s="33">
        <v>14000</v>
      </c>
      <c r="H95" s="34">
        <v>8000</v>
      </c>
      <c r="I95" s="34">
        <v>0</v>
      </c>
      <c r="J95" s="34">
        <f t="shared" si="6"/>
        <v>-6000</v>
      </c>
      <c r="K95" s="34"/>
      <c r="L95" s="34">
        <v>20000</v>
      </c>
      <c r="M95" s="49">
        <f t="shared" si="7"/>
        <v>14000</v>
      </c>
    </row>
    <row r="96" spans="1:13" ht="37.5" customHeight="1">
      <c r="A96" s="18">
        <v>85</v>
      </c>
      <c r="B96" s="52"/>
      <c r="C96" s="36" t="s">
        <v>163</v>
      </c>
      <c r="D96" s="25" t="s">
        <v>109</v>
      </c>
      <c r="E96" s="26" t="s">
        <v>31</v>
      </c>
      <c r="F96" s="27">
        <v>1</v>
      </c>
      <c r="G96" s="27">
        <v>12000</v>
      </c>
      <c r="H96" s="28">
        <v>0</v>
      </c>
      <c r="I96" s="28">
        <v>0</v>
      </c>
      <c r="J96" s="28">
        <f t="shared" si="6"/>
        <v>-12000</v>
      </c>
      <c r="K96" s="28"/>
      <c r="L96" s="28">
        <v>30000</v>
      </c>
      <c r="M96" s="48">
        <f t="shared" si="7"/>
        <v>18000</v>
      </c>
    </row>
    <row r="97" spans="1:13" ht="37.5" customHeight="1">
      <c r="A97" s="40" t="s">
        <v>164</v>
      </c>
      <c r="B97" s="40"/>
      <c r="C97" s="41"/>
      <c r="D97" s="31"/>
      <c r="E97" s="32"/>
      <c r="F97" s="34">
        <f aca="true" t="shared" si="9" ref="F97:M97">SUM(F98:F150)/2</f>
        <v>14184</v>
      </c>
      <c r="G97" s="34">
        <f t="shared" si="9"/>
        <v>67922620</v>
      </c>
      <c r="H97" s="34">
        <f t="shared" si="9"/>
        <v>44041770</v>
      </c>
      <c r="I97" s="34">
        <f t="shared" si="9"/>
        <v>39450000</v>
      </c>
      <c r="J97" s="34">
        <f t="shared" si="9"/>
        <v>15569150</v>
      </c>
      <c r="K97" s="34">
        <f t="shared" si="9"/>
        <v>7875</v>
      </c>
      <c r="L97" s="34">
        <f t="shared" si="9"/>
        <v>54270000</v>
      </c>
      <c r="M97" s="34">
        <f t="shared" si="9"/>
        <v>69847025</v>
      </c>
    </row>
    <row r="98" spans="1:13" ht="37.5" customHeight="1">
      <c r="A98" s="53"/>
      <c r="B98" s="23" t="s">
        <v>165</v>
      </c>
      <c r="C98" s="54" t="s">
        <v>166</v>
      </c>
      <c r="D98" s="25"/>
      <c r="E98" s="26"/>
      <c r="F98" s="28">
        <f aca="true" t="shared" si="10" ref="F98:M98">SUM(F99:F107)</f>
        <v>3567</v>
      </c>
      <c r="G98" s="28">
        <f t="shared" si="10"/>
        <v>14415205</v>
      </c>
      <c r="H98" s="28">
        <f t="shared" si="10"/>
        <v>6792545</v>
      </c>
      <c r="I98" s="28">
        <f t="shared" si="10"/>
        <v>6070000</v>
      </c>
      <c r="J98" s="28">
        <f t="shared" si="10"/>
        <v>-1552660</v>
      </c>
      <c r="K98" s="28">
        <f t="shared" si="10"/>
        <v>2625</v>
      </c>
      <c r="L98" s="28">
        <f t="shared" si="10"/>
        <v>16020000</v>
      </c>
      <c r="M98" s="28">
        <f t="shared" si="10"/>
        <v>14469965</v>
      </c>
    </row>
    <row r="99" spans="1:13" ht="37.5" customHeight="1">
      <c r="A99" s="13">
        <v>86</v>
      </c>
      <c r="B99" s="29"/>
      <c r="C99" s="30" t="s">
        <v>167</v>
      </c>
      <c r="D99" s="31" t="s">
        <v>168</v>
      </c>
      <c r="E99" s="32" t="s">
        <v>31</v>
      </c>
      <c r="F99" s="33">
        <v>2</v>
      </c>
      <c r="G99" s="33">
        <v>13700</v>
      </c>
      <c r="H99" s="34">
        <v>13700</v>
      </c>
      <c r="I99" s="34">
        <v>10000</v>
      </c>
      <c r="J99" s="34">
        <f aca="true" t="shared" si="11" ref="J99:J107">H99+I99-G99</f>
        <v>10000</v>
      </c>
      <c r="K99" s="34"/>
      <c r="L99" s="34">
        <v>10000</v>
      </c>
      <c r="M99" s="49">
        <f aca="true" t="shared" si="12" ref="M99:M107">J99+K99+L99</f>
        <v>20000</v>
      </c>
    </row>
    <row r="100" spans="1:13" ht="37.5" customHeight="1">
      <c r="A100" s="18">
        <v>87</v>
      </c>
      <c r="B100" s="29"/>
      <c r="C100" s="24" t="s">
        <v>169</v>
      </c>
      <c r="D100" s="25" t="s">
        <v>168</v>
      </c>
      <c r="E100" s="26" t="s">
        <v>31</v>
      </c>
      <c r="F100" s="27">
        <v>1</v>
      </c>
      <c r="G100" s="27">
        <v>5510</v>
      </c>
      <c r="H100" s="28">
        <v>5510</v>
      </c>
      <c r="I100" s="28">
        <v>0</v>
      </c>
      <c r="J100" s="28">
        <f t="shared" si="11"/>
        <v>0</v>
      </c>
      <c r="K100" s="28"/>
      <c r="L100" s="28">
        <v>10000</v>
      </c>
      <c r="M100" s="48">
        <f t="shared" si="12"/>
        <v>10000</v>
      </c>
    </row>
    <row r="101" spans="1:13" ht="37.5" customHeight="1">
      <c r="A101" s="13">
        <v>88</v>
      </c>
      <c r="B101" s="29"/>
      <c r="C101" s="30" t="s">
        <v>170</v>
      </c>
      <c r="D101" s="31" t="s">
        <v>168</v>
      </c>
      <c r="E101" s="32" t="s">
        <v>69</v>
      </c>
      <c r="F101" s="33">
        <v>180</v>
      </c>
      <c r="G101" s="33">
        <v>940680</v>
      </c>
      <c r="H101" s="34">
        <v>460130</v>
      </c>
      <c r="I101" s="34">
        <v>410000</v>
      </c>
      <c r="J101" s="34">
        <f t="shared" si="11"/>
        <v>-70550</v>
      </c>
      <c r="K101" s="34"/>
      <c r="L101" s="34">
        <v>1020000</v>
      </c>
      <c r="M101" s="49">
        <f t="shared" si="12"/>
        <v>949450</v>
      </c>
    </row>
    <row r="102" spans="1:13" ht="37.5" customHeight="1">
      <c r="A102" s="18">
        <v>89</v>
      </c>
      <c r="B102" s="29"/>
      <c r="C102" s="36" t="s">
        <v>171</v>
      </c>
      <c r="D102" s="25" t="s">
        <v>168</v>
      </c>
      <c r="E102" s="26" t="s">
        <v>69</v>
      </c>
      <c r="F102" s="27">
        <v>947</v>
      </c>
      <c r="G102" s="27">
        <v>4263410</v>
      </c>
      <c r="H102" s="28">
        <v>1165610</v>
      </c>
      <c r="I102" s="28">
        <v>1040000</v>
      </c>
      <c r="J102" s="28">
        <f t="shared" si="11"/>
        <v>-2057800</v>
      </c>
      <c r="K102" s="28"/>
      <c r="L102" s="28">
        <v>6330000</v>
      </c>
      <c r="M102" s="48">
        <f t="shared" si="12"/>
        <v>4272200</v>
      </c>
    </row>
    <row r="103" spans="1:13" ht="37.5" customHeight="1">
      <c r="A103" s="13">
        <v>90</v>
      </c>
      <c r="B103" s="29"/>
      <c r="C103" s="37" t="s">
        <v>172</v>
      </c>
      <c r="D103" s="31" t="s">
        <v>168</v>
      </c>
      <c r="E103" s="32" t="s">
        <v>69</v>
      </c>
      <c r="F103" s="33">
        <v>1434</v>
      </c>
      <c r="G103" s="33">
        <v>3589735</v>
      </c>
      <c r="H103" s="34">
        <v>3267045</v>
      </c>
      <c r="I103" s="34">
        <v>2940000</v>
      </c>
      <c r="J103" s="34">
        <f t="shared" si="11"/>
        <v>2617310</v>
      </c>
      <c r="K103" s="34"/>
      <c r="L103" s="34">
        <v>980000</v>
      </c>
      <c r="M103" s="49">
        <f t="shared" si="12"/>
        <v>3597310</v>
      </c>
    </row>
    <row r="104" spans="1:13" ht="37.5" customHeight="1">
      <c r="A104" s="18">
        <v>91</v>
      </c>
      <c r="B104" s="29"/>
      <c r="C104" s="36" t="s">
        <v>173</v>
      </c>
      <c r="D104" s="25" t="s">
        <v>168</v>
      </c>
      <c r="E104" s="26" t="s">
        <v>69</v>
      </c>
      <c r="F104" s="27">
        <v>730</v>
      </c>
      <c r="G104" s="27">
        <v>4236180</v>
      </c>
      <c r="H104" s="28">
        <v>1122350</v>
      </c>
      <c r="I104" s="28">
        <v>1010000</v>
      </c>
      <c r="J104" s="28">
        <f t="shared" si="11"/>
        <v>-2103830</v>
      </c>
      <c r="K104" s="28">
        <v>2625</v>
      </c>
      <c r="L104" s="28">
        <v>6340000</v>
      </c>
      <c r="M104" s="48">
        <f t="shared" si="12"/>
        <v>4238795</v>
      </c>
    </row>
    <row r="105" spans="1:13" ht="37.5" customHeight="1">
      <c r="A105" s="13">
        <v>92</v>
      </c>
      <c r="B105" s="29"/>
      <c r="C105" s="37" t="s">
        <v>174</v>
      </c>
      <c r="D105" s="31" t="s">
        <v>168</v>
      </c>
      <c r="E105" s="32" t="s">
        <v>69</v>
      </c>
      <c r="F105" s="33">
        <v>66</v>
      </c>
      <c r="G105" s="33">
        <v>305000</v>
      </c>
      <c r="H105" s="34">
        <v>266520</v>
      </c>
      <c r="I105" s="34">
        <v>230000</v>
      </c>
      <c r="J105" s="34">
        <f t="shared" si="11"/>
        <v>191520</v>
      </c>
      <c r="K105" s="34"/>
      <c r="L105" s="34">
        <v>120000</v>
      </c>
      <c r="M105" s="49">
        <f t="shared" si="12"/>
        <v>311520</v>
      </c>
    </row>
    <row r="106" spans="1:13" ht="37.5" customHeight="1">
      <c r="A106" s="18">
        <v>93</v>
      </c>
      <c r="B106" s="29"/>
      <c r="C106" s="24" t="s">
        <v>175</v>
      </c>
      <c r="D106" s="25" t="s">
        <v>168</v>
      </c>
      <c r="E106" s="26" t="s">
        <v>69</v>
      </c>
      <c r="F106" s="27">
        <v>143</v>
      </c>
      <c r="G106" s="27">
        <v>650750</v>
      </c>
      <c r="H106" s="28">
        <v>395530</v>
      </c>
      <c r="I106" s="28">
        <v>350000</v>
      </c>
      <c r="J106" s="28">
        <f t="shared" si="11"/>
        <v>94780</v>
      </c>
      <c r="K106" s="28"/>
      <c r="L106" s="28">
        <v>560000</v>
      </c>
      <c r="M106" s="48">
        <f t="shared" si="12"/>
        <v>654780</v>
      </c>
    </row>
    <row r="107" spans="1:13" ht="37.5" customHeight="1">
      <c r="A107" s="13">
        <v>94</v>
      </c>
      <c r="B107" s="29"/>
      <c r="C107" s="37" t="s">
        <v>176</v>
      </c>
      <c r="D107" s="31" t="s">
        <v>168</v>
      </c>
      <c r="E107" s="32" t="s">
        <v>69</v>
      </c>
      <c r="F107" s="33">
        <v>64</v>
      </c>
      <c r="G107" s="33">
        <v>410240</v>
      </c>
      <c r="H107" s="34">
        <v>96150</v>
      </c>
      <c r="I107" s="34">
        <v>80000</v>
      </c>
      <c r="J107" s="34">
        <f t="shared" si="11"/>
        <v>-234090</v>
      </c>
      <c r="K107" s="34"/>
      <c r="L107" s="34">
        <v>650000</v>
      </c>
      <c r="M107" s="49">
        <f t="shared" si="12"/>
        <v>415910</v>
      </c>
    </row>
    <row r="108" spans="1:13" ht="37.5" customHeight="1">
      <c r="A108" s="55"/>
      <c r="B108" s="29"/>
      <c r="C108" s="56" t="s">
        <v>177</v>
      </c>
      <c r="D108" s="25"/>
      <c r="E108" s="26"/>
      <c r="F108" s="28">
        <f aca="true" t="shared" si="13" ref="F108:M108">SUM(F109)</f>
        <v>65</v>
      </c>
      <c r="G108" s="28">
        <f t="shared" si="13"/>
        <v>278515</v>
      </c>
      <c r="H108" s="28">
        <f t="shared" si="13"/>
        <v>313225</v>
      </c>
      <c r="I108" s="28">
        <f t="shared" si="13"/>
        <v>280000</v>
      </c>
      <c r="J108" s="28">
        <f t="shared" si="13"/>
        <v>314710</v>
      </c>
      <c r="K108" s="28">
        <f t="shared" si="13"/>
        <v>0</v>
      </c>
      <c r="L108" s="28">
        <f t="shared" si="13"/>
        <v>0</v>
      </c>
      <c r="M108" s="28">
        <f t="shared" si="13"/>
        <v>314710</v>
      </c>
    </row>
    <row r="109" spans="1:13" ht="37.5" customHeight="1">
      <c r="A109" s="13">
        <v>95</v>
      </c>
      <c r="B109" s="29"/>
      <c r="C109" s="37" t="s">
        <v>178</v>
      </c>
      <c r="D109" s="31" t="s">
        <v>179</v>
      </c>
      <c r="E109" s="32" t="s">
        <v>69</v>
      </c>
      <c r="F109" s="33">
        <v>65</v>
      </c>
      <c r="G109" s="33">
        <v>278515</v>
      </c>
      <c r="H109" s="34">
        <v>313225</v>
      </c>
      <c r="I109" s="34">
        <v>280000</v>
      </c>
      <c r="J109" s="34">
        <f aca="true" t="shared" si="14" ref="J109:J112">H109+I109-G109</f>
        <v>314710</v>
      </c>
      <c r="K109" s="34"/>
      <c r="L109" s="34">
        <v>0</v>
      </c>
      <c r="M109" s="49">
        <f aca="true" t="shared" si="15" ref="M109:M112">J109+K109+L109</f>
        <v>314710</v>
      </c>
    </row>
    <row r="110" spans="1:13" ht="37.5" customHeight="1">
      <c r="A110" s="55"/>
      <c r="B110" s="29"/>
      <c r="C110" s="54" t="s">
        <v>180</v>
      </c>
      <c r="D110" s="25"/>
      <c r="E110" s="26"/>
      <c r="F110" s="28">
        <f aca="true" t="shared" si="16" ref="F110:M110">SUM(F111:F112)</f>
        <v>337</v>
      </c>
      <c r="G110" s="28">
        <f t="shared" si="16"/>
        <v>1579260</v>
      </c>
      <c r="H110" s="28">
        <f t="shared" si="16"/>
        <v>2264530</v>
      </c>
      <c r="I110" s="28">
        <f t="shared" si="16"/>
        <v>2030000</v>
      </c>
      <c r="J110" s="28">
        <f t="shared" si="16"/>
        <v>2715270</v>
      </c>
      <c r="K110" s="28">
        <f t="shared" si="16"/>
        <v>0</v>
      </c>
      <c r="L110" s="28">
        <f t="shared" si="16"/>
        <v>580000</v>
      </c>
      <c r="M110" s="28">
        <f t="shared" si="16"/>
        <v>3295270</v>
      </c>
    </row>
    <row r="111" spans="1:13" ht="37.5" customHeight="1">
      <c r="A111" s="13">
        <v>96</v>
      </c>
      <c r="B111" s="35"/>
      <c r="C111" s="30" t="s">
        <v>181</v>
      </c>
      <c r="D111" s="31" t="s">
        <v>182</v>
      </c>
      <c r="E111" s="32" t="s">
        <v>69</v>
      </c>
      <c r="F111" s="33">
        <v>131</v>
      </c>
      <c r="G111" s="33">
        <v>543060</v>
      </c>
      <c r="H111" s="34">
        <v>272120</v>
      </c>
      <c r="I111" s="34">
        <v>240000</v>
      </c>
      <c r="J111" s="34">
        <f t="shared" si="14"/>
        <v>-30940</v>
      </c>
      <c r="K111" s="34"/>
      <c r="L111" s="34">
        <v>580000</v>
      </c>
      <c r="M111" s="49">
        <f t="shared" si="15"/>
        <v>549060</v>
      </c>
    </row>
    <row r="112" spans="1:13" ht="37.5" customHeight="1">
      <c r="A112" s="18">
        <v>97</v>
      </c>
      <c r="B112" s="23" t="s">
        <v>165</v>
      </c>
      <c r="C112" s="24" t="s">
        <v>183</v>
      </c>
      <c r="D112" s="25" t="s">
        <v>184</v>
      </c>
      <c r="E112" s="26" t="s">
        <v>69</v>
      </c>
      <c r="F112" s="27">
        <v>206</v>
      </c>
      <c r="G112" s="27">
        <v>1036200</v>
      </c>
      <c r="H112" s="28">
        <v>1992410</v>
      </c>
      <c r="I112" s="28">
        <v>1790000</v>
      </c>
      <c r="J112" s="28">
        <f t="shared" si="14"/>
        <v>2746210</v>
      </c>
      <c r="K112" s="28"/>
      <c r="L112" s="28">
        <v>0</v>
      </c>
      <c r="M112" s="48">
        <f t="shared" si="15"/>
        <v>2746210</v>
      </c>
    </row>
    <row r="113" spans="1:13" ht="37.5" customHeight="1">
      <c r="A113" s="40"/>
      <c r="B113" s="29"/>
      <c r="C113" s="41" t="s">
        <v>185</v>
      </c>
      <c r="D113" s="31"/>
      <c r="E113" s="32"/>
      <c r="F113" s="34">
        <f aca="true" t="shared" si="17" ref="F113:M113">SUM(F114:F115)</f>
        <v>462</v>
      </c>
      <c r="G113" s="34">
        <f t="shared" si="17"/>
        <v>1457090</v>
      </c>
      <c r="H113" s="34">
        <f t="shared" si="17"/>
        <v>384480</v>
      </c>
      <c r="I113" s="34">
        <f t="shared" si="17"/>
        <v>340000</v>
      </c>
      <c r="J113" s="34">
        <f t="shared" si="17"/>
        <v>-732610</v>
      </c>
      <c r="K113" s="34">
        <f t="shared" si="17"/>
        <v>0</v>
      </c>
      <c r="L113" s="34">
        <f t="shared" si="17"/>
        <v>2200000</v>
      </c>
      <c r="M113" s="34">
        <f t="shared" si="17"/>
        <v>1467390</v>
      </c>
    </row>
    <row r="114" spans="1:13" ht="37.5" customHeight="1">
      <c r="A114" s="18">
        <v>98</v>
      </c>
      <c r="B114" s="29"/>
      <c r="C114" s="24" t="s">
        <v>186</v>
      </c>
      <c r="D114" s="25" t="s">
        <v>187</v>
      </c>
      <c r="E114" s="26" t="s">
        <v>31</v>
      </c>
      <c r="F114" s="27">
        <v>2</v>
      </c>
      <c r="G114" s="27">
        <v>11420</v>
      </c>
      <c r="H114" s="28">
        <v>0</v>
      </c>
      <c r="I114" s="28">
        <v>0</v>
      </c>
      <c r="J114" s="28">
        <f aca="true" t="shared" si="18" ref="J114:J118">H114+I114-G114</f>
        <v>-11420</v>
      </c>
      <c r="K114" s="28"/>
      <c r="L114" s="28">
        <v>30000</v>
      </c>
      <c r="M114" s="48">
        <f aca="true" t="shared" si="19" ref="M114:M118">J114+K114+L114</f>
        <v>18580</v>
      </c>
    </row>
    <row r="115" spans="1:13" ht="37.5" customHeight="1">
      <c r="A115" s="13">
        <v>99</v>
      </c>
      <c r="B115" s="29"/>
      <c r="C115" s="30" t="s">
        <v>188</v>
      </c>
      <c r="D115" s="31" t="s">
        <v>187</v>
      </c>
      <c r="E115" s="32" t="s">
        <v>69</v>
      </c>
      <c r="F115" s="33">
        <v>460</v>
      </c>
      <c r="G115" s="33">
        <v>1445670</v>
      </c>
      <c r="H115" s="34">
        <v>384480</v>
      </c>
      <c r="I115" s="34">
        <v>340000</v>
      </c>
      <c r="J115" s="34">
        <f t="shared" si="18"/>
        <v>-721190</v>
      </c>
      <c r="K115" s="34"/>
      <c r="L115" s="34">
        <v>2170000</v>
      </c>
      <c r="M115" s="49">
        <f t="shared" si="19"/>
        <v>1448810</v>
      </c>
    </row>
    <row r="116" spans="1:13" ht="37.5" customHeight="1">
      <c r="A116" s="55"/>
      <c r="B116" s="29"/>
      <c r="C116" s="54" t="s">
        <v>189</v>
      </c>
      <c r="D116" s="25"/>
      <c r="E116" s="26"/>
      <c r="F116" s="28">
        <f aca="true" t="shared" si="20" ref="F116:M116">SUM(F117:F118)</f>
        <v>207</v>
      </c>
      <c r="G116" s="28">
        <f t="shared" si="20"/>
        <v>519070</v>
      </c>
      <c r="H116" s="28">
        <f t="shared" si="20"/>
        <v>37650</v>
      </c>
      <c r="I116" s="28">
        <f t="shared" si="20"/>
        <v>20000</v>
      </c>
      <c r="J116" s="28">
        <f t="shared" si="20"/>
        <v>-461420</v>
      </c>
      <c r="K116" s="28">
        <f t="shared" si="20"/>
        <v>0</v>
      </c>
      <c r="L116" s="28">
        <f t="shared" si="20"/>
        <v>990000</v>
      </c>
      <c r="M116" s="28">
        <f t="shared" si="20"/>
        <v>528580</v>
      </c>
    </row>
    <row r="117" spans="1:13" ht="37.5" customHeight="1">
      <c r="A117" s="13">
        <v>100</v>
      </c>
      <c r="B117" s="29"/>
      <c r="C117" s="37" t="s">
        <v>190</v>
      </c>
      <c r="D117" s="31" t="s">
        <v>191</v>
      </c>
      <c r="E117" s="32" t="s">
        <v>69</v>
      </c>
      <c r="F117" s="33">
        <v>63</v>
      </c>
      <c r="G117" s="33">
        <v>151400</v>
      </c>
      <c r="H117" s="34">
        <v>5600</v>
      </c>
      <c r="I117" s="34">
        <v>0</v>
      </c>
      <c r="J117" s="34">
        <f t="shared" si="18"/>
        <v>-145800</v>
      </c>
      <c r="K117" s="34"/>
      <c r="L117" s="34">
        <v>300000</v>
      </c>
      <c r="M117" s="49">
        <f t="shared" si="19"/>
        <v>154200</v>
      </c>
    </row>
    <row r="118" spans="1:13" ht="37.5" customHeight="1">
      <c r="A118" s="18">
        <v>101</v>
      </c>
      <c r="B118" s="29"/>
      <c r="C118" s="36" t="s">
        <v>192</v>
      </c>
      <c r="D118" s="25" t="s">
        <v>191</v>
      </c>
      <c r="E118" s="26" t="s">
        <v>69</v>
      </c>
      <c r="F118" s="27">
        <v>144</v>
      </c>
      <c r="G118" s="27">
        <v>367670</v>
      </c>
      <c r="H118" s="28">
        <v>32050</v>
      </c>
      <c r="I118" s="28">
        <v>20000</v>
      </c>
      <c r="J118" s="28">
        <f t="shared" si="18"/>
        <v>-315620</v>
      </c>
      <c r="K118" s="28"/>
      <c r="L118" s="28">
        <v>690000</v>
      </c>
      <c r="M118" s="48">
        <f t="shared" si="19"/>
        <v>374380</v>
      </c>
    </row>
    <row r="119" spans="1:13" ht="37.5" customHeight="1">
      <c r="A119" s="40"/>
      <c r="B119" s="29"/>
      <c r="C119" s="57" t="s">
        <v>193</v>
      </c>
      <c r="D119" s="31"/>
      <c r="E119" s="32"/>
      <c r="F119" s="34">
        <f aca="true" t="shared" si="21" ref="F119:M119">SUM(F120:F123)</f>
        <v>385</v>
      </c>
      <c r="G119" s="34">
        <f t="shared" si="21"/>
        <v>2243750</v>
      </c>
      <c r="H119" s="34">
        <f t="shared" si="21"/>
        <v>809020</v>
      </c>
      <c r="I119" s="34">
        <f t="shared" si="21"/>
        <v>710000</v>
      </c>
      <c r="J119" s="34">
        <f t="shared" si="21"/>
        <v>-724730</v>
      </c>
      <c r="K119" s="34">
        <f t="shared" si="21"/>
        <v>0</v>
      </c>
      <c r="L119" s="34">
        <f t="shared" si="21"/>
        <v>2980000</v>
      </c>
      <c r="M119" s="34">
        <f t="shared" si="21"/>
        <v>2255270</v>
      </c>
    </row>
    <row r="120" spans="1:13" ht="37.5" customHeight="1">
      <c r="A120" s="18">
        <v>102</v>
      </c>
      <c r="B120" s="29"/>
      <c r="C120" s="24" t="s">
        <v>194</v>
      </c>
      <c r="D120" s="25" t="s">
        <v>195</v>
      </c>
      <c r="E120" s="26" t="s">
        <v>31</v>
      </c>
      <c r="F120" s="27">
        <v>1</v>
      </c>
      <c r="G120" s="27">
        <v>5710</v>
      </c>
      <c r="H120" s="28">
        <v>5710</v>
      </c>
      <c r="I120" s="28">
        <v>0</v>
      </c>
      <c r="J120" s="28">
        <f aca="true" t="shared" si="22" ref="J120:J123">H120+I120-G120</f>
        <v>0</v>
      </c>
      <c r="K120" s="28"/>
      <c r="L120" s="28">
        <v>10000</v>
      </c>
      <c r="M120" s="48">
        <f aca="true" t="shared" si="23" ref="M120:M123">J120+K120+L120</f>
        <v>10000</v>
      </c>
    </row>
    <row r="121" spans="1:13" ht="37.5" customHeight="1">
      <c r="A121" s="13">
        <v>103</v>
      </c>
      <c r="B121" s="29"/>
      <c r="C121" s="37" t="s">
        <v>196</v>
      </c>
      <c r="D121" s="31" t="s">
        <v>195</v>
      </c>
      <c r="E121" s="32" t="s">
        <v>69</v>
      </c>
      <c r="F121" s="33">
        <v>301</v>
      </c>
      <c r="G121" s="33">
        <v>1751930</v>
      </c>
      <c r="H121" s="34">
        <v>504860</v>
      </c>
      <c r="I121" s="34">
        <v>450000</v>
      </c>
      <c r="J121" s="34">
        <f t="shared" si="22"/>
        <v>-797070</v>
      </c>
      <c r="K121" s="34"/>
      <c r="L121" s="34">
        <v>2550000</v>
      </c>
      <c r="M121" s="49">
        <f t="shared" si="23"/>
        <v>1752930</v>
      </c>
    </row>
    <row r="122" spans="1:13" ht="37.5" customHeight="1">
      <c r="A122" s="18">
        <v>104</v>
      </c>
      <c r="B122" s="29"/>
      <c r="C122" s="58" t="s">
        <v>197</v>
      </c>
      <c r="D122" s="25" t="s">
        <v>195</v>
      </c>
      <c r="E122" s="26" t="s">
        <v>69</v>
      </c>
      <c r="F122" s="27">
        <v>46</v>
      </c>
      <c r="G122" s="27">
        <v>291860</v>
      </c>
      <c r="H122" s="28">
        <v>125200</v>
      </c>
      <c r="I122" s="28">
        <v>110000</v>
      </c>
      <c r="J122" s="28">
        <f t="shared" si="22"/>
        <v>-56660</v>
      </c>
      <c r="K122" s="28"/>
      <c r="L122" s="28">
        <v>350000</v>
      </c>
      <c r="M122" s="48">
        <f t="shared" si="23"/>
        <v>293340</v>
      </c>
    </row>
    <row r="123" spans="1:13" ht="37.5" customHeight="1">
      <c r="A123" s="13">
        <v>105</v>
      </c>
      <c r="B123" s="29"/>
      <c r="C123" s="59" t="s">
        <v>198</v>
      </c>
      <c r="D123" s="31" t="s">
        <v>195</v>
      </c>
      <c r="E123" s="32" t="s">
        <v>69</v>
      </c>
      <c r="F123" s="33">
        <v>37</v>
      </c>
      <c r="G123" s="33">
        <v>194250</v>
      </c>
      <c r="H123" s="34">
        <v>173250</v>
      </c>
      <c r="I123" s="34">
        <v>150000</v>
      </c>
      <c r="J123" s="34">
        <f t="shared" si="22"/>
        <v>129000</v>
      </c>
      <c r="K123" s="34"/>
      <c r="L123" s="34">
        <v>70000</v>
      </c>
      <c r="M123" s="49">
        <f t="shared" si="23"/>
        <v>199000</v>
      </c>
    </row>
    <row r="124" spans="1:13" ht="37.5" customHeight="1">
      <c r="A124" s="55"/>
      <c r="B124" s="29"/>
      <c r="C124" s="54" t="s">
        <v>199</v>
      </c>
      <c r="D124" s="25"/>
      <c r="E124" s="26"/>
      <c r="F124" s="28">
        <f aca="true" t="shared" si="24" ref="F124:M124">SUM(F125)</f>
        <v>641</v>
      </c>
      <c r="G124" s="28">
        <f t="shared" si="24"/>
        <v>2478600</v>
      </c>
      <c r="H124" s="28">
        <f t="shared" si="24"/>
        <v>1360540</v>
      </c>
      <c r="I124" s="28">
        <f t="shared" si="24"/>
        <v>1220000</v>
      </c>
      <c r="J124" s="28">
        <f t="shared" si="24"/>
        <v>101940</v>
      </c>
      <c r="K124" s="28">
        <f t="shared" si="24"/>
        <v>0</v>
      </c>
      <c r="L124" s="28">
        <f t="shared" si="24"/>
        <v>2380000</v>
      </c>
      <c r="M124" s="28">
        <f t="shared" si="24"/>
        <v>2481940</v>
      </c>
    </row>
    <row r="125" spans="1:13" ht="37.5" customHeight="1">
      <c r="A125" s="13">
        <v>106</v>
      </c>
      <c r="B125" s="29"/>
      <c r="C125" s="30" t="s">
        <v>200</v>
      </c>
      <c r="D125" s="31" t="s">
        <v>201</v>
      </c>
      <c r="E125" s="32" t="s">
        <v>69</v>
      </c>
      <c r="F125" s="33">
        <v>641</v>
      </c>
      <c r="G125" s="33">
        <v>2478600</v>
      </c>
      <c r="H125" s="34">
        <v>1360540</v>
      </c>
      <c r="I125" s="34">
        <v>1220000</v>
      </c>
      <c r="J125" s="34">
        <f aca="true" t="shared" si="25" ref="J125:J129">H125+I125-G125</f>
        <v>101940</v>
      </c>
      <c r="K125" s="34"/>
      <c r="L125" s="34">
        <v>2380000</v>
      </c>
      <c r="M125" s="49">
        <f aca="true" t="shared" si="26" ref="M125:M129">J125+K125+L125</f>
        <v>2481940</v>
      </c>
    </row>
    <row r="126" spans="1:13" ht="37.5" customHeight="1">
      <c r="A126" s="55"/>
      <c r="B126" s="29"/>
      <c r="C126" s="54" t="s">
        <v>202</v>
      </c>
      <c r="D126" s="25"/>
      <c r="E126" s="26"/>
      <c r="F126" s="28">
        <f aca="true" t="shared" si="27" ref="F126:M126">SUM(F127:F129)</f>
        <v>2544</v>
      </c>
      <c r="G126" s="28">
        <f t="shared" si="27"/>
        <v>14165990</v>
      </c>
      <c r="H126" s="28">
        <f t="shared" si="27"/>
        <v>11688210</v>
      </c>
      <c r="I126" s="28">
        <f t="shared" si="27"/>
        <v>10500000</v>
      </c>
      <c r="J126" s="28">
        <f t="shared" si="27"/>
        <v>8022220</v>
      </c>
      <c r="K126" s="28">
        <f t="shared" si="27"/>
        <v>0</v>
      </c>
      <c r="L126" s="28">
        <f t="shared" si="27"/>
        <v>6150000</v>
      </c>
      <c r="M126" s="28">
        <f t="shared" si="27"/>
        <v>14172220</v>
      </c>
    </row>
    <row r="127" spans="1:13" ht="37.5" customHeight="1">
      <c r="A127" s="13">
        <v>107</v>
      </c>
      <c r="B127" s="29"/>
      <c r="C127" s="30" t="s">
        <v>203</v>
      </c>
      <c r="D127" s="31" t="s">
        <v>204</v>
      </c>
      <c r="E127" s="32" t="s">
        <v>69</v>
      </c>
      <c r="F127" s="33">
        <v>43</v>
      </c>
      <c r="G127" s="33">
        <v>255020</v>
      </c>
      <c r="H127" s="34">
        <v>255020</v>
      </c>
      <c r="I127" s="34">
        <v>220000</v>
      </c>
      <c r="J127" s="34">
        <f t="shared" si="25"/>
        <v>220000</v>
      </c>
      <c r="K127" s="34"/>
      <c r="L127" s="34">
        <v>40000</v>
      </c>
      <c r="M127" s="49">
        <f t="shared" si="26"/>
        <v>260000</v>
      </c>
    </row>
    <row r="128" spans="1:13" ht="37.5" customHeight="1">
      <c r="A128" s="18">
        <v>108</v>
      </c>
      <c r="B128" s="29"/>
      <c r="C128" s="36" t="s">
        <v>205</v>
      </c>
      <c r="D128" s="25" t="s">
        <v>204</v>
      </c>
      <c r="E128" s="26" t="s">
        <v>69</v>
      </c>
      <c r="F128" s="27">
        <v>844</v>
      </c>
      <c r="G128" s="27">
        <v>3280600</v>
      </c>
      <c r="H128" s="28">
        <v>2320780</v>
      </c>
      <c r="I128" s="28">
        <v>2080000</v>
      </c>
      <c r="J128" s="28">
        <f t="shared" si="25"/>
        <v>1120180</v>
      </c>
      <c r="K128" s="28"/>
      <c r="L128" s="28">
        <v>2160000</v>
      </c>
      <c r="M128" s="48">
        <f t="shared" si="26"/>
        <v>3280180</v>
      </c>
    </row>
    <row r="129" spans="1:13" ht="37.5" customHeight="1">
      <c r="A129" s="13">
        <v>109</v>
      </c>
      <c r="B129" s="29"/>
      <c r="C129" s="37" t="s">
        <v>206</v>
      </c>
      <c r="D129" s="31" t="s">
        <v>204</v>
      </c>
      <c r="E129" s="32" t="s">
        <v>69</v>
      </c>
      <c r="F129" s="33">
        <v>1657</v>
      </c>
      <c r="G129" s="33">
        <v>10630370</v>
      </c>
      <c r="H129" s="34">
        <v>9112410</v>
      </c>
      <c r="I129" s="34">
        <v>8200000</v>
      </c>
      <c r="J129" s="34">
        <f t="shared" si="25"/>
        <v>6682040</v>
      </c>
      <c r="K129" s="34"/>
      <c r="L129" s="34">
        <v>3950000</v>
      </c>
      <c r="M129" s="49">
        <f t="shared" si="26"/>
        <v>10632040</v>
      </c>
    </row>
    <row r="130" spans="1:13" ht="37.5" customHeight="1">
      <c r="A130" s="55"/>
      <c r="B130" s="29"/>
      <c r="C130" s="56" t="s">
        <v>207</v>
      </c>
      <c r="D130" s="25"/>
      <c r="E130" s="26"/>
      <c r="F130" s="28">
        <f aca="true" t="shared" si="28" ref="F130:M130">SUM(F131)</f>
        <v>93</v>
      </c>
      <c r="G130" s="28">
        <f t="shared" si="28"/>
        <v>313250</v>
      </c>
      <c r="H130" s="28">
        <f t="shared" si="28"/>
        <v>43600</v>
      </c>
      <c r="I130" s="28">
        <f t="shared" si="28"/>
        <v>30000</v>
      </c>
      <c r="J130" s="28">
        <f t="shared" si="28"/>
        <v>-239650</v>
      </c>
      <c r="K130" s="28">
        <f t="shared" si="28"/>
        <v>0</v>
      </c>
      <c r="L130" s="28">
        <f t="shared" si="28"/>
        <v>560000</v>
      </c>
      <c r="M130" s="28">
        <f t="shared" si="28"/>
        <v>320350</v>
      </c>
    </row>
    <row r="131" spans="1:13" ht="37.5" customHeight="1">
      <c r="A131" s="13">
        <v>110</v>
      </c>
      <c r="B131" s="29"/>
      <c r="C131" s="30" t="s">
        <v>208</v>
      </c>
      <c r="D131" s="31" t="s">
        <v>209</v>
      </c>
      <c r="E131" s="32" t="s">
        <v>69</v>
      </c>
      <c r="F131" s="33">
        <v>93</v>
      </c>
      <c r="G131" s="33">
        <v>313250</v>
      </c>
      <c r="H131" s="34">
        <v>43600</v>
      </c>
      <c r="I131" s="34">
        <v>30000</v>
      </c>
      <c r="J131" s="34">
        <f aca="true" t="shared" si="29" ref="J131:J135">H131+I131-G131</f>
        <v>-239650</v>
      </c>
      <c r="K131" s="34"/>
      <c r="L131" s="34">
        <v>560000</v>
      </c>
      <c r="M131" s="49">
        <f aca="true" t="shared" si="30" ref="M131:M135">J131+K131+L131</f>
        <v>320350</v>
      </c>
    </row>
    <row r="132" spans="1:13" ht="37.5" customHeight="1">
      <c r="A132" s="55"/>
      <c r="B132" s="29"/>
      <c r="C132" s="56" t="s">
        <v>210</v>
      </c>
      <c r="D132" s="25"/>
      <c r="E132" s="26"/>
      <c r="F132" s="28">
        <f aca="true" t="shared" si="31" ref="F132:M132">SUM(F133:F133)</f>
        <v>431</v>
      </c>
      <c r="G132" s="28">
        <f t="shared" si="31"/>
        <v>1868250</v>
      </c>
      <c r="H132" s="28">
        <f t="shared" si="31"/>
        <v>180830</v>
      </c>
      <c r="I132" s="28">
        <f t="shared" si="31"/>
        <v>160000</v>
      </c>
      <c r="J132" s="28">
        <f t="shared" si="31"/>
        <v>-1527420</v>
      </c>
      <c r="K132" s="28">
        <f t="shared" si="31"/>
        <v>0</v>
      </c>
      <c r="L132" s="28">
        <f t="shared" si="31"/>
        <v>3400000</v>
      </c>
      <c r="M132" s="28">
        <f t="shared" si="31"/>
        <v>1872580</v>
      </c>
    </row>
    <row r="133" spans="1:13" ht="37.5" customHeight="1">
      <c r="A133" s="13">
        <v>111</v>
      </c>
      <c r="B133" s="29"/>
      <c r="C133" s="30" t="s">
        <v>211</v>
      </c>
      <c r="D133" s="31" t="s">
        <v>212</v>
      </c>
      <c r="E133" s="32" t="s">
        <v>69</v>
      </c>
      <c r="F133" s="33">
        <v>431</v>
      </c>
      <c r="G133" s="33">
        <v>1868250</v>
      </c>
      <c r="H133" s="34">
        <v>180830</v>
      </c>
      <c r="I133" s="34">
        <v>160000</v>
      </c>
      <c r="J133" s="34">
        <f t="shared" si="29"/>
        <v>-1527420</v>
      </c>
      <c r="K133" s="34"/>
      <c r="L133" s="34">
        <v>3400000</v>
      </c>
      <c r="M133" s="49">
        <f t="shared" si="30"/>
        <v>1872580</v>
      </c>
    </row>
    <row r="134" spans="1:13" ht="37.5" customHeight="1">
      <c r="A134" s="55"/>
      <c r="B134" s="29"/>
      <c r="C134" s="56" t="s">
        <v>213</v>
      </c>
      <c r="D134" s="25"/>
      <c r="E134" s="26"/>
      <c r="F134" s="28">
        <f aca="true" t="shared" si="32" ref="F134:M134">SUM(F135)</f>
        <v>1054</v>
      </c>
      <c r="G134" s="28">
        <f t="shared" si="32"/>
        <v>3518100</v>
      </c>
      <c r="H134" s="28">
        <f t="shared" si="32"/>
        <v>3064000</v>
      </c>
      <c r="I134" s="28">
        <f t="shared" si="32"/>
        <v>2750000</v>
      </c>
      <c r="J134" s="28">
        <f t="shared" si="32"/>
        <v>2295900</v>
      </c>
      <c r="K134" s="28">
        <f t="shared" si="32"/>
        <v>0</v>
      </c>
      <c r="L134" s="28">
        <f t="shared" si="32"/>
        <v>1230000</v>
      </c>
      <c r="M134" s="28">
        <f t="shared" si="32"/>
        <v>3525900</v>
      </c>
    </row>
    <row r="135" spans="1:13" ht="37.5" customHeight="1">
      <c r="A135" s="13">
        <v>112</v>
      </c>
      <c r="B135" s="29"/>
      <c r="C135" s="30" t="s">
        <v>214</v>
      </c>
      <c r="D135" s="31" t="s">
        <v>215</v>
      </c>
      <c r="E135" s="32" t="s">
        <v>69</v>
      </c>
      <c r="F135" s="33">
        <v>1054</v>
      </c>
      <c r="G135" s="33">
        <v>3518100</v>
      </c>
      <c r="H135" s="34">
        <v>3064000</v>
      </c>
      <c r="I135" s="34">
        <v>2750000</v>
      </c>
      <c r="J135" s="34">
        <f t="shared" si="29"/>
        <v>2295900</v>
      </c>
      <c r="K135" s="34"/>
      <c r="L135" s="34">
        <v>1230000</v>
      </c>
      <c r="M135" s="49">
        <f t="shared" si="30"/>
        <v>3525900</v>
      </c>
    </row>
    <row r="136" spans="1:13" ht="37.5" customHeight="1">
      <c r="A136" s="55"/>
      <c r="B136" s="29"/>
      <c r="C136" s="54" t="s">
        <v>216</v>
      </c>
      <c r="D136" s="25"/>
      <c r="E136" s="26"/>
      <c r="F136" s="28">
        <f aca="true" t="shared" si="33" ref="F136:M136">SUM(F137)</f>
        <v>42</v>
      </c>
      <c r="G136" s="28">
        <f t="shared" si="33"/>
        <v>141250</v>
      </c>
      <c r="H136" s="28">
        <f t="shared" si="33"/>
        <v>136000</v>
      </c>
      <c r="I136" s="28">
        <f t="shared" si="33"/>
        <v>120000</v>
      </c>
      <c r="J136" s="28">
        <f t="shared" si="33"/>
        <v>114750</v>
      </c>
      <c r="K136" s="28">
        <f t="shared" si="33"/>
        <v>0</v>
      </c>
      <c r="L136" s="28">
        <f t="shared" si="33"/>
        <v>30000</v>
      </c>
      <c r="M136" s="28">
        <f t="shared" si="33"/>
        <v>144750</v>
      </c>
    </row>
    <row r="137" spans="1:13" ht="37.5" customHeight="1">
      <c r="A137" s="13">
        <v>113</v>
      </c>
      <c r="B137" s="29"/>
      <c r="C137" s="37" t="s">
        <v>217</v>
      </c>
      <c r="D137" s="31" t="s">
        <v>218</v>
      </c>
      <c r="E137" s="32" t="s">
        <v>69</v>
      </c>
      <c r="F137" s="33">
        <v>42</v>
      </c>
      <c r="G137" s="33">
        <v>141250</v>
      </c>
      <c r="H137" s="34">
        <v>136000</v>
      </c>
      <c r="I137" s="34">
        <v>120000</v>
      </c>
      <c r="J137" s="34">
        <f aca="true" t="shared" si="34" ref="J137:J142">H137+I137-G137</f>
        <v>114750</v>
      </c>
      <c r="K137" s="34"/>
      <c r="L137" s="34">
        <v>30000</v>
      </c>
      <c r="M137" s="49">
        <f aca="true" t="shared" si="35" ref="M137:M142">J137+K137+L137</f>
        <v>144750</v>
      </c>
    </row>
    <row r="138" spans="1:13" ht="37.5" customHeight="1">
      <c r="A138" s="55"/>
      <c r="B138" s="35"/>
      <c r="C138" s="56" t="s">
        <v>219</v>
      </c>
      <c r="D138" s="25"/>
      <c r="E138" s="26"/>
      <c r="F138" s="28">
        <f aca="true" t="shared" si="36" ref="F138:M138">SUM(F139:F142)</f>
        <v>1586</v>
      </c>
      <c r="G138" s="28">
        <f t="shared" si="36"/>
        <v>8958140</v>
      </c>
      <c r="H138" s="28">
        <f t="shared" si="36"/>
        <v>7731030</v>
      </c>
      <c r="I138" s="28">
        <f t="shared" si="36"/>
        <v>6940000</v>
      </c>
      <c r="J138" s="28">
        <f t="shared" si="36"/>
        <v>5712890</v>
      </c>
      <c r="K138" s="28">
        <f t="shared" si="36"/>
        <v>0</v>
      </c>
      <c r="L138" s="28">
        <f t="shared" si="36"/>
        <v>3270000</v>
      </c>
      <c r="M138" s="28">
        <f t="shared" si="36"/>
        <v>8982890</v>
      </c>
    </row>
    <row r="139" spans="1:13" ht="37.5" customHeight="1">
      <c r="A139" s="13">
        <v>114</v>
      </c>
      <c r="B139" s="23" t="s">
        <v>165</v>
      </c>
      <c r="C139" s="37" t="s">
        <v>220</v>
      </c>
      <c r="D139" s="31" t="s">
        <v>221</v>
      </c>
      <c r="E139" s="32" t="s">
        <v>69</v>
      </c>
      <c r="F139" s="33">
        <v>116</v>
      </c>
      <c r="G139" s="33">
        <v>509820</v>
      </c>
      <c r="H139" s="34">
        <v>540070</v>
      </c>
      <c r="I139" s="34">
        <v>480000</v>
      </c>
      <c r="J139" s="34">
        <f t="shared" si="34"/>
        <v>510250</v>
      </c>
      <c r="K139" s="34"/>
      <c r="L139" s="34">
        <v>0</v>
      </c>
      <c r="M139" s="49">
        <f t="shared" si="35"/>
        <v>510250</v>
      </c>
    </row>
    <row r="140" spans="1:13" ht="37.5" customHeight="1">
      <c r="A140" s="18">
        <v>115</v>
      </c>
      <c r="B140" s="29"/>
      <c r="C140" s="36" t="s">
        <v>222</v>
      </c>
      <c r="D140" s="25" t="s">
        <v>221</v>
      </c>
      <c r="E140" s="26" t="s">
        <v>69</v>
      </c>
      <c r="F140" s="27">
        <v>5</v>
      </c>
      <c r="G140" s="27">
        <v>27050</v>
      </c>
      <c r="H140" s="28">
        <v>0</v>
      </c>
      <c r="I140" s="28">
        <v>0</v>
      </c>
      <c r="J140" s="28">
        <f t="shared" si="34"/>
        <v>-27050</v>
      </c>
      <c r="K140" s="28"/>
      <c r="L140" s="28">
        <v>60000</v>
      </c>
      <c r="M140" s="48">
        <f t="shared" si="35"/>
        <v>32950</v>
      </c>
    </row>
    <row r="141" spans="1:13" ht="37.5" customHeight="1">
      <c r="A141" s="13">
        <v>116</v>
      </c>
      <c r="B141" s="29"/>
      <c r="C141" s="37" t="s">
        <v>223</v>
      </c>
      <c r="D141" s="31" t="s">
        <v>221</v>
      </c>
      <c r="E141" s="32" t="s">
        <v>69</v>
      </c>
      <c r="F141" s="33">
        <v>108</v>
      </c>
      <c r="G141" s="33">
        <v>518850</v>
      </c>
      <c r="H141" s="34">
        <v>427200</v>
      </c>
      <c r="I141" s="34">
        <v>380000</v>
      </c>
      <c r="J141" s="34">
        <f t="shared" si="34"/>
        <v>288350</v>
      </c>
      <c r="K141" s="34"/>
      <c r="L141" s="34">
        <v>240000</v>
      </c>
      <c r="M141" s="49">
        <f t="shared" si="35"/>
        <v>528350</v>
      </c>
    </row>
    <row r="142" spans="1:13" ht="37.5" customHeight="1">
      <c r="A142" s="18">
        <v>117</v>
      </c>
      <c r="B142" s="29"/>
      <c r="C142" s="36" t="s">
        <v>224</v>
      </c>
      <c r="D142" s="25" t="s">
        <v>221</v>
      </c>
      <c r="E142" s="26" t="s">
        <v>69</v>
      </c>
      <c r="F142" s="27">
        <v>1357</v>
      </c>
      <c r="G142" s="27">
        <v>7902420</v>
      </c>
      <c r="H142" s="28">
        <v>6763760</v>
      </c>
      <c r="I142" s="28">
        <v>6080000</v>
      </c>
      <c r="J142" s="28">
        <f t="shared" si="34"/>
        <v>4941340</v>
      </c>
      <c r="K142" s="28"/>
      <c r="L142" s="28">
        <v>2970000</v>
      </c>
      <c r="M142" s="48">
        <f t="shared" si="35"/>
        <v>7911340</v>
      </c>
    </row>
    <row r="143" spans="1:13" ht="37.5" customHeight="1">
      <c r="A143" s="40"/>
      <c r="B143" s="29"/>
      <c r="C143" s="57" t="s">
        <v>225</v>
      </c>
      <c r="D143" s="31"/>
      <c r="E143" s="32"/>
      <c r="F143" s="34">
        <f aca="true" t="shared" si="37" ref="F143:M143">SUM(F144)</f>
        <v>28</v>
      </c>
      <c r="G143" s="34">
        <f t="shared" si="37"/>
        <v>164880</v>
      </c>
      <c r="H143" s="34">
        <f t="shared" si="37"/>
        <v>152060</v>
      </c>
      <c r="I143" s="34">
        <f t="shared" si="37"/>
        <v>130000</v>
      </c>
      <c r="J143" s="34">
        <f t="shared" si="37"/>
        <v>117180</v>
      </c>
      <c r="K143" s="34">
        <f t="shared" si="37"/>
        <v>0</v>
      </c>
      <c r="L143" s="34">
        <f t="shared" si="37"/>
        <v>50000</v>
      </c>
      <c r="M143" s="34">
        <f t="shared" si="37"/>
        <v>167180</v>
      </c>
    </row>
    <row r="144" spans="1:13" ht="37.5" customHeight="1">
      <c r="A144" s="18">
        <v>118</v>
      </c>
      <c r="B144" s="29"/>
      <c r="C144" s="36" t="s">
        <v>226</v>
      </c>
      <c r="D144" s="25" t="s">
        <v>227</v>
      </c>
      <c r="E144" s="26" t="s">
        <v>69</v>
      </c>
      <c r="F144" s="27">
        <v>28</v>
      </c>
      <c r="G144" s="27">
        <v>164880</v>
      </c>
      <c r="H144" s="28">
        <v>152060</v>
      </c>
      <c r="I144" s="28">
        <v>130000</v>
      </c>
      <c r="J144" s="28">
        <f aca="true" t="shared" si="38" ref="J144:J148">H144+I144-G144</f>
        <v>117180</v>
      </c>
      <c r="K144" s="28"/>
      <c r="L144" s="28">
        <v>50000</v>
      </c>
      <c r="M144" s="48">
        <f aca="true" t="shared" si="39" ref="M144:M148">J144+K144+L144</f>
        <v>167180</v>
      </c>
    </row>
    <row r="145" spans="1:13" ht="37.5" customHeight="1">
      <c r="A145" s="40"/>
      <c r="B145" s="29"/>
      <c r="C145" s="57" t="s">
        <v>228</v>
      </c>
      <c r="D145" s="31"/>
      <c r="E145" s="32"/>
      <c r="F145" s="34">
        <f aca="true" t="shared" si="40" ref="F145:M145">SUM(F146)</f>
        <v>46</v>
      </c>
      <c r="G145" s="34">
        <f t="shared" si="40"/>
        <v>263820</v>
      </c>
      <c r="H145" s="34">
        <f t="shared" si="40"/>
        <v>53560</v>
      </c>
      <c r="I145" s="34">
        <f t="shared" si="40"/>
        <v>40000</v>
      </c>
      <c r="J145" s="34">
        <f t="shared" si="40"/>
        <v>-170260</v>
      </c>
      <c r="K145" s="34">
        <f t="shared" si="40"/>
        <v>0</v>
      </c>
      <c r="L145" s="34">
        <f t="shared" si="40"/>
        <v>440000</v>
      </c>
      <c r="M145" s="34">
        <f t="shared" si="40"/>
        <v>269740</v>
      </c>
    </row>
    <row r="146" spans="1:13" ht="37.5" customHeight="1">
      <c r="A146" s="18">
        <v>119</v>
      </c>
      <c r="B146" s="29"/>
      <c r="C146" s="24" t="s">
        <v>229</v>
      </c>
      <c r="D146" s="25" t="s">
        <v>230</v>
      </c>
      <c r="E146" s="26" t="s">
        <v>69</v>
      </c>
      <c r="F146" s="27">
        <v>46</v>
      </c>
      <c r="G146" s="27">
        <v>263820</v>
      </c>
      <c r="H146" s="28">
        <v>53560</v>
      </c>
      <c r="I146" s="28">
        <v>40000</v>
      </c>
      <c r="J146" s="28">
        <f t="shared" si="38"/>
        <v>-170260</v>
      </c>
      <c r="K146" s="28"/>
      <c r="L146" s="28">
        <v>440000</v>
      </c>
      <c r="M146" s="48">
        <f t="shared" si="39"/>
        <v>269740</v>
      </c>
    </row>
    <row r="147" spans="1:13" ht="37.5" customHeight="1">
      <c r="A147" s="40"/>
      <c r="B147" s="29"/>
      <c r="C147" s="41" t="s">
        <v>231</v>
      </c>
      <c r="D147" s="31"/>
      <c r="E147" s="32"/>
      <c r="F147" s="34">
        <f aca="true" t="shared" si="41" ref="F147:M147">SUM(F148)</f>
        <v>128</v>
      </c>
      <c r="G147" s="34">
        <f t="shared" si="41"/>
        <v>682440</v>
      </c>
      <c r="H147" s="34">
        <f t="shared" si="41"/>
        <v>564010</v>
      </c>
      <c r="I147" s="34">
        <f t="shared" si="41"/>
        <v>500000</v>
      </c>
      <c r="J147" s="34">
        <f t="shared" si="41"/>
        <v>381570</v>
      </c>
      <c r="K147" s="34">
        <f t="shared" si="41"/>
        <v>5250</v>
      </c>
      <c r="L147" s="34">
        <f t="shared" si="41"/>
        <v>310000</v>
      </c>
      <c r="M147" s="34">
        <f t="shared" si="41"/>
        <v>696820</v>
      </c>
    </row>
    <row r="148" spans="1:13" ht="37.5" customHeight="1">
      <c r="A148" s="18">
        <v>120</v>
      </c>
      <c r="B148" s="29"/>
      <c r="C148" s="24" t="s">
        <v>232</v>
      </c>
      <c r="D148" s="25" t="s">
        <v>233</v>
      </c>
      <c r="E148" s="26" t="s">
        <v>69</v>
      </c>
      <c r="F148" s="27">
        <v>128</v>
      </c>
      <c r="G148" s="27">
        <v>682440</v>
      </c>
      <c r="H148" s="28">
        <v>564010</v>
      </c>
      <c r="I148" s="28">
        <v>500000</v>
      </c>
      <c r="J148" s="28">
        <f t="shared" si="38"/>
        <v>381570</v>
      </c>
      <c r="K148" s="28">
        <v>5250</v>
      </c>
      <c r="L148" s="28">
        <v>310000</v>
      </c>
      <c r="M148" s="48">
        <f t="shared" si="39"/>
        <v>696820</v>
      </c>
    </row>
    <row r="149" spans="1:13" ht="37.5" customHeight="1">
      <c r="A149" s="40"/>
      <c r="B149" s="29"/>
      <c r="C149" s="41" t="s">
        <v>234</v>
      </c>
      <c r="D149" s="31"/>
      <c r="E149" s="32"/>
      <c r="F149" s="34">
        <f aca="true" t="shared" si="42" ref="F149:M149">SUM(F150:F150)</f>
        <v>2568</v>
      </c>
      <c r="G149" s="34">
        <f t="shared" si="42"/>
        <v>14875010</v>
      </c>
      <c r="H149" s="34">
        <f t="shared" si="42"/>
        <v>8466480</v>
      </c>
      <c r="I149" s="34">
        <f t="shared" si="42"/>
        <v>7610000</v>
      </c>
      <c r="J149" s="34">
        <f t="shared" si="42"/>
        <v>1201470</v>
      </c>
      <c r="K149" s="34">
        <f t="shared" si="42"/>
        <v>0</v>
      </c>
      <c r="L149" s="34">
        <f t="shared" si="42"/>
        <v>13680000</v>
      </c>
      <c r="M149" s="34">
        <f t="shared" si="42"/>
        <v>14881470</v>
      </c>
    </row>
    <row r="150" spans="1:13" ht="37.5" customHeight="1">
      <c r="A150" s="18">
        <v>121</v>
      </c>
      <c r="B150" s="35"/>
      <c r="C150" s="24" t="s">
        <v>235</v>
      </c>
      <c r="D150" s="25" t="s">
        <v>236</v>
      </c>
      <c r="E150" s="26" t="s">
        <v>69</v>
      </c>
      <c r="F150" s="27">
        <v>2568</v>
      </c>
      <c r="G150" s="27">
        <v>14875010</v>
      </c>
      <c r="H150" s="28">
        <v>8466480</v>
      </c>
      <c r="I150" s="28">
        <v>7610000</v>
      </c>
      <c r="J150" s="28">
        <f>H150+I150-G150</f>
        <v>1201470</v>
      </c>
      <c r="K150" s="28"/>
      <c r="L150" s="28">
        <v>13680000</v>
      </c>
      <c r="M150" s="48">
        <f>J150+K150+L150</f>
        <v>14881470</v>
      </c>
    </row>
  </sheetData>
  <sheetProtection/>
  <mergeCells count="30">
    <mergeCell ref="A1:C1"/>
    <mergeCell ref="A2:M2"/>
    <mergeCell ref="H4:I4"/>
    <mergeCell ref="A7:C7"/>
    <mergeCell ref="A8:C8"/>
    <mergeCell ref="A9:C9"/>
    <mergeCell ref="A52:C52"/>
    <mergeCell ref="A55:C55"/>
    <mergeCell ref="A97:C97"/>
    <mergeCell ref="A4:A6"/>
    <mergeCell ref="B4:B6"/>
    <mergeCell ref="B10:B30"/>
    <mergeCell ref="B31:B51"/>
    <mergeCell ref="B53:B54"/>
    <mergeCell ref="B56:B57"/>
    <mergeCell ref="B58:B84"/>
    <mergeCell ref="B85:B94"/>
    <mergeCell ref="B95:B96"/>
    <mergeCell ref="B98:B111"/>
    <mergeCell ref="B112:B138"/>
    <mergeCell ref="B139:B150"/>
    <mergeCell ref="C4:C6"/>
    <mergeCell ref="D4:D6"/>
    <mergeCell ref="E4:E6"/>
    <mergeCell ref="F4:F5"/>
    <mergeCell ref="G4:G5"/>
    <mergeCell ref="J4:J5"/>
    <mergeCell ref="K4:K5"/>
    <mergeCell ref="L4:L5"/>
    <mergeCell ref="M4:M5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3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ﭸம⨀ഭ᠃﯀ம</dc:creator>
  <cp:keywords/>
  <dc:description/>
  <cp:lastModifiedBy>许健昶</cp:lastModifiedBy>
  <cp:lastPrinted>2018-12-18T23:09:00Z</cp:lastPrinted>
  <dcterms:created xsi:type="dcterms:W3CDTF">2018-07-03T17:58:00Z</dcterms:created>
  <dcterms:modified xsi:type="dcterms:W3CDTF">2023-05-26T02:27:04Z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D9575B36F4BF4DFFAE5BBE03CA8664B2_13</vt:lpwstr>
  </property>
</Properties>
</file>