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1" activeTab="1"/>
  </bookViews>
  <sheets>
    <sheet name="Sheet1" sheetId="1" state="hidden" r:id="rId1"/>
    <sheet name="发文附件" sheetId="2" r:id="rId2"/>
    <sheet name="Sheet2" sheetId="3" state="hidden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<sst xmlns="http://schemas.openxmlformats.org/spreadsheetml/2006/main" count="526" uniqueCount="253">
  <si>
    <t>附件</t>
  </si>
  <si>
    <t>预拨2022年新冠病毒疫苗及接种费用中央补助资金表</t>
  </si>
  <si>
    <t>单位：人次、元</t>
  </si>
  <si>
    <t>地区</t>
  </si>
  <si>
    <t>医保基金负担情况</t>
  </si>
  <si>
    <t>财政补助（不含深圳)</t>
  </si>
  <si>
    <t>疫苗结算人次数（人次）</t>
  </si>
  <si>
    <t>疫苗费用</t>
  </si>
  <si>
    <t>接种费用</t>
  </si>
  <si>
    <t>医保基金应支出金额</t>
  </si>
  <si>
    <t>财政应补助金额</t>
  </si>
  <si>
    <t>其中：中央财政应补助金额</t>
  </si>
  <si>
    <t>小计</t>
  </si>
  <si>
    <t>其中：零价格结算疫苗接种人次数</t>
  </si>
  <si>
    <t>全省</t>
  </si>
  <si>
    <t>广州市</t>
  </si>
  <si>
    <t>广州市本级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</si>
  <si>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</si>
  <si>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</si>
  <si>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</si>
  <si>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</si>
  <si>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</si>
  <si>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</si>
  <si>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</si>
  <si>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</si>
  <si>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</si>
  <si>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增城市</t>
  </si>
  <si>
    <t>从化市</t>
  </si>
  <si>
    <t>深圳市</t>
  </si>
  <si>
    <t>深圳市本级</t>
  </si>
  <si>
    <t>罗湖区</t>
  </si>
  <si>
    <t>福田区</t>
  </si>
  <si>
    <t>南山区</t>
  </si>
  <si>
    <t>宝安区</t>
  </si>
  <si>
    <t>龙岗区</t>
  </si>
  <si>
    <t>盐田区</t>
  </si>
  <si>
    <t>龙华区</t>
  </si>
  <si>
    <t>坪山区</t>
  </si>
  <si>
    <t>光明区</t>
  </si>
  <si>
    <t>大鹏新区</t>
  </si>
  <si>
    <t>珠海市</t>
  </si>
  <si>
    <t>珠海市本级</t>
  </si>
  <si>
    <t>香洲区</t>
  </si>
  <si>
    <t>斗门区</t>
  </si>
  <si>
    <t>金湾区</t>
  </si>
  <si>
    <t>汕头市</t>
  </si>
  <si>
    <t>汕头市本级</t>
  </si>
  <si>
    <t>龙湖区</t>
  </si>
  <si>
    <t>金平区</t>
  </si>
  <si>
    <t>濠江区</t>
  </si>
  <si>
    <t>潮阳区</t>
  </si>
  <si>
    <t>潮南区</t>
  </si>
  <si>
    <t>澄海区</t>
  </si>
  <si>
    <t>南澳县</t>
  </si>
  <si>
    <t>佛山市</t>
  </si>
  <si>
    <t>佛山市本级</t>
  </si>
  <si>
    <t>禅城区</t>
  </si>
  <si>
    <t>南海区</t>
  </si>
  <si>
    <t>顺德区</t>
  </si>
  <si>
    <t>三水区</t>
  </si>
  <si>
    <t>高明区</t>
  </si>
  <si>
    <t>韶关市</t>
  </si>
  <si>
    <t>韶关市本级</t>
  </si>
  <si>
    <t>武江区</t>
  </si>
  <si>
    <t>浈江区</t>
  </si>
  <si>
    <t>曲江区</t>
  </si>
  <si>
    <t>始兴县</t>
  </si>
  <si>
    <t>仁化县</t>
  </si>
  <si>
    <t>翁源县</t>
  </si>
  <si>
    <t>乳源</t>
  </si>
  <si>
    <t>新丰县</t>
  </si>
  <si>
    <t>乐昌市</t>
  </si>
  <si>
    <t>南雄市</t>
  </si>
  <si>
    <t>河源市</t>
  </si>
  <si>
    <t>河源市本级</t>
  </si>
  <si>
    <t>源城区</t>
  </si>
  <si>
    <t>江东新区</t>
  </si>
  <si>
    <t>紫金县</t>
  </si>
  <si>
    <t>龙川县</t>
  </si>
  <si>
    <t>连平县</t>
  </si>
  <si>
    <t>和平县</t>
  </si>
  <si>
    <t>东源县</t>
  </si>
  <si>
    <t>梅州市</t>
  </si>
  <si>
    <t>梅州市本级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</si>
  <si>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</si>
  <si>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</si>
  <si>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</si>
  <si>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</si>
  <si>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</si>
  <si>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</si>
  <si>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</si>
  <si>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</si>
  <si>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惠州市</t>
  </si>
  <si>
    <t>惠州市本级</t>
  </si>
  <si>
    <t>惠城区</t>
  </si>
  <si>
    <t>惠阳区</t>
  </si>
  <si>
    <t>博罗县</t>
  </si>
  <si>
    <t>惠东县</t>
  </si>
  <si>
    <t>龙门县</t>
  </si>
  <si>
    <t>大亚湾经济技术开发区</t>
  </si>
  <si>
    <t>汕尾市</t>
  </si>
  <si>
    <t>汕尾市本级</t>
  </si>
  <si>
    <t>城区</t>
  </si>
  <si>
    <t>海丰县</t>
  </si>
  <si>
    <t>陆河县</t>
  </si>
  <si>
    <t>陆丰市</t>
  </si>
  <si>
    <t>东莞市</t>
  </si>
  <si>
    <t>东莞市小计</t>
  </si>
  <si>
    <t>中山市</t>
  </si>
  <si>
    <t>中山市小计</t>
  </si>
  <si>
    <t>江门市</t>
  </si>
  <si>
    <t>江门市本级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</si>
  <si>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</si>
  <si>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</si>
  <si>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</si>
  <si>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</si>
  <si>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</si>
  <si>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</si>
  <si>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</si>
  <si>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</si>
  <si>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</si>
  <si>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江城区</t>
  </si>
  <si>
    <t>阳西县</t>
  </si>
  <si>
    <t>阳东县</t>
  </si>
  <si>
    <t>阳春市</t>
  </si>
  <si>
    <t>湛江市</t>
  </si>
  <si>
    <t>湛江市本级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</si>
  <si>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</si>
  <si>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</si>
  <si>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</si>
  <si>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</si>
  <si>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</si>
  <si>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</si>
  <si>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</si>
  <si>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</si>
  <si>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</si>
  <si>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茂名市</t>
  </si>
  <si>
    <t>茂名市本级</t>
  </si>
  <si>
    <t>茂南区</t>
  </si>
  <si>
    <t>电白县</t>
  </si>
  <si>
    <t>高州市</t>
  </si>
  <si>
    <t>化州市</t>
  </si>
  <si>
    <t>信宜市</t>
  </si>
  <si>
    <t>肇庆市</t>
  </si>
  <si>
    <t>肇庆市本级</t>
  </si>
  <si>
    <t>端州区</t>
  </si>
  <si>
    <t>鼎湖区</t>
  </si>
  <si>
    <t>高要区</t>
  </si>
  <si>
    <t>广宁县</t>
  </si>
  <si>
    <t>怀集县</t>
  </si>
  <si>
    <t>封开县</t>
  </si>
  <si>
    <t>德庆县</t>
  </si>
  <si>
    <t>四会市</t>
  </si>
  <si>
    <t>清远市</t>
  </si>
  <si>
    <t>清远市本级</t>
  </si>
  <si>
    <t>清城区</t>
  </si>
  <si>
    <t>佛冈县</t>
  </si>
  <si>
    <t>阳山县</t>
  </si>
  <si>
    <t>连山</t>
  </si>
  <si>
    <t>连南</t>
  </si>
  <si>
    <t>清新县</t>
  </si>
  <si>
    <t>英德市</t>
  </si>
  <si>
    <t>连州市</t>
  </si>
  <si>
    <t>潮州市</t>
  </si>
  <si>
    <t>潮州市本级</t>
  </si>
  <si>
    <t>湘桥区</t>
  </si>
  <si>
    <t>潮安区</t>
  </si>
  <si>
    <t>枫溪区</t>
  </si>
  <si>
    <t>饶平县</t>
  </si>
  <si>
    <t>揭阳市</t>
  </si>
  <si>
    <t>揭阳市本级</t>
  </si>
  <si>
    <t>榕城区</t>
  </si>
  <si>
    <t>揭东县</t>
  </si>
  <si>
    <t>揭西县</t>
  </si>
  <si>
    <t>惠来县</t>
  </si>
  <si>
    <t>普宁市</t>
  </si>
  <si>
    <t>云浮市</t>
  </si>
  <si>
    <t>云浮市本级</t>
  </si>
  <si>
    <t>云城区</t>
  </si>
  <si>
    <t>新兴县</t>
  </si>
  <si>
    <t>郁南县</t>
  </si>
  <si>
    <t>云安县</t>
  </si>
  <si>
    <t>罗定市</t>
  </si>
  <si>
    <t>附件1</t>
  </si>
  <si>
    <t>预拨广东省（不含深圳市）2022年新冠病毒疫苗及接种费用中央补助资金表</t>
  </si>
  <si>
    <t>本次下达中央补助</t>
  </si>
  <si>
    <t>合计</t>
  </si>
  <si>
    <t>单位名称</t>
  </si>
  <si>
    <t>单位编码</t>
  </si>
  <si>
    <t>项目名称</t>
  </si>
  <si>
    <t>分配单位</t>
  </si>
  <si>
    <t>三保目录</t>
  </si>
  <si>
    <t>是否直拨“三保”专户</t>
  </si>
  <si>
    <t>功能分类科目</t>
  </si>
  <si>
    <t>部门经济分类科目</t>
  </si>
  <si>
    <t>政府经济分类科目</t>
  </si>
  <si>
    <t>金额</t>
  </si>
  <si>
    <t>备注</t>
  </si>
  <si>
    <t/>
  </si>
  <si>
    <t>134940000.00</t>
  </si>
  <si>
    <t>440100000</t>
  </si>
  <si>
    <t>预拨2022年上半年新冠病毒疫苗及接种费用中央财政补助--广州</t>
  </si>
  <si>
    <t>440100000广州市本级</t>
  </si>
  <si>
    <t>五、非“三保”支出</t>
  </si>
  <si>
    <t>否</t>
  </si>
  <si>
    <t>2300208 结算补助支出</t>
  </si>
  <si>
    <t>440200000</t>
  </si>
  <si>
    <t>预拨2022年上半年新冠病毒疫苗及接种费用中央财政补助--韶关</t>
  </si>
  <si>
    <t>440200000韶关市本级</t>
  </si>
  <si>
    <t>440400000</t>
  </si>
  <si>
    <t>预拨2022年上半年新冠病毒疫苗及接种费用中央财政补助--珠海</t>
  </si>
  <si>
    <t>440400000珠海市本级</t>
  </si>
  <si>
    <t>440500000</t>
  </si>
  <si>
    <t>预拨2022年上半年新冠病毒疫苗及接种费用中央财政补助--汕头</t>
  </si>
  <si>
    <t>440500000汕头市本级</t>
  </si>
  <si>
    <t>440600000</t>
  </si>
  <si>
    <t>预拨2022年上半年新冠病毒疫苗及接种费用中央财政补助--佛山</t>
  </si>
  <si>
    <t>440600000佛山市本级</t>
  </si>
  <si>
    <t>440700000</t>
  </si>
  <si>
    <t>预拨2022年上半年新冠病毒疫苗及接种费用中央财政补助--江门</t>
  </si>
  <si>
    <t>440700000江门市本级</t>
  </si>
  <si>
    <t>440800000</t>
  </si>
  <si>
    <t>预拨2022年上半年新冠病毒疫苗及接种费用中央财政补助--湛江</t>
  </si>
  <si>
    <t>440800000湛江市本级</t>
  </si>
  <si>
    <t>440900000</t>
  </si>
  <si>
    <t>预拨2022年上半年新冠病毒疫苗及接种费用中央财政补助--茂名</t>
  </si>
  <si>
    <t>440900000茂名市本级</t>
  </si>
  <si>
    <t>441400000</t>
  </si>
  <si>
    <t>预拨2022年上半年新冠病毒疫苗及接种费用中央财政补助--梅州</t>
  </si>
  <si>
    <t>441400000梅州市本级</t>
  </si>
  <si>
    <t>441700000</t>
  </si>
  <si>
    <t>预拨2022年上半年新冠病毒疫苗及接种费用中央财政补助--阳江</t>
  </si>
  <si>
    <t>441700000阳江市本级</t>
  </si>
  <si>
    <t>441800000</t>
  </si>
  <si>
    <t>预拨2022年上半年新冠病毒疫苗及接种费用中央财政补助--清远</t>
  </si>
  <si>
    <t>441800000清远市本级</t>
  </si>
  <si>
    <t>东莞市本级</t>
  </si>
  <si>
    <t>441900000</t>
  </si>
  <si>
    <t>预拨2022年上半年新冠病毒疫苗及接种费用中央财政补助--东莞</t>
  </si>
  <si>
    <t>441900000东莞市本级</t>
  </si>
  <si>
    <t>中山市本级</t>
  </si>
  <si>
    <t>442000000</t>
  </si>
  <si>
    <t>预拨2022年上半年新冠病毒疫苗及接种费用中央财政补助--中山</t>
  </si>
  <si>
    <t>442000000中山市本级</t>
  </si>
  <si>
    <t>445100000</t>
  </si>
  <si>
    <t>预拨2022年上半年新冠病毒疫苗及接种费用中央财政补助--潮州</t>
  </si>
  <si>
    <t>445100000潮州市本级</t>
  </si>
  <si>
    <t>445200000</t>
  </si>
  <si>
    <t>预拨2022年上半年新冠病毒疫苗及接种费用中央财政补助--揭阳</t>
  </si>
  <si>
    <t>445200000揭阳市本级</t>
  </si>
  <si>
    <t>445300000</t>
  </si>
  <si>
    <t>预拨2022年上半年新冠病毒疫苗及接种费用中央财政补助--云浮</t>
  </si>
  <si>
    <t>445300000云浮市本级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</si>
</sst>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方正小标宋简体"/>
      <family val="0"/>
    </font>
    <font>
      <sz val="12"/>
      <color indexed="8"/>
      <name val="仿宋_GB2312"/>
      <family val="3"/>
    </font>
    <font>
      <sz val="14"/>
      <name val="宋体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sz val="14"/>
      <color theme="1"/>
      <name val="方正小标宋简体"/>
      <family val="0"/>
    </font>
    <font>
      <sz val="14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Alignment="1" applyProtection="1">
      <alignment horizontal="right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3" fillId="0" borderId="9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52" fillId="0" borderId="0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 wrapText="1"/>
      <protection/>
    </xf>
    <xf numFmtId="177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vertical="center"/>
    </xf>
    <xf numFmtId="177" fontId="54" fillId="0" borderId="9" xfId="0" applyNumberFormat="1" applyFont="1" applyFill="1" applyBorder="1" applyAlignment="1">
      <alignment vertical="center"/>
    </xf>
    <xf numFmtId="176" fontId="54" fillId="0" borderId="9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178" fontId="54" fillId="0" borderId="9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8" fontId="12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zoomScaleSheetLayoutView="100" workbookViewId="0" topLeftCell="A9">
      <selection activeCell="H33" sqref="H33"/>
    </sheetView>
  </sheetViews>
  <sheetFormatPr defaultColWidth="8.8515625" defaultRowHeight="15"/>
  <cols>
    <col min="1" max="1" width="24.421875" style="7" customWidth="1"/>
    <col min="2" max="3" width="23.57421875" style="25" customWidth="1"/>
    <col min="4" max="4" width="24.421875" style="26" customWidth="1"/>
    <col min="5" max="5" width="23.140625" style="26" customWidth="1"/>
    <col min="6" max="6" width="26.140625" style="6" customWidth="1"/>
    <col min="7" max="8" width="15.57421875" style="6" customWidth="1"/>
    <col min="9" max="9" width="12.8515625" style="6" bestFit="1" customWidth="1"/>
    <col min="10" max="10" width="14.140625" style="6" bestFit="1" customWidth="1"/>
    <col min="11" max="11" width="8.8515625" style="6" customWidth="1"/>
    <col min="12" max="12" width="9.421875" style="6" bestFit="1" customWidth="1"/>
    <col min="13" max="14" width="12.57421875" style="6" bestFit="1" customWidth="1"/>
    <col min="15" max="15" width="11.421875" style="6" bestFit="1" customWidth="1"/>
    <col min="16" max="255" width="8.8515625" style="6" customWidth="1"/>
  </cols>
  <sheetData>
    <row r="1" spans="1:5" s="6" customFormat="1" ht="18.75">
      <c r="A1" s="7" t="s">
        <v>0</v>
      </c>
      <c r="B1" s="27"/>
      <c r="C1" s="27"/>
      <c r="D1" s="24"/>
      <c r="E1" s="24"/>
    </row>
    <row r="2" spans="1:8" s="6" customFormat="1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6" customFormat="1" ht="21" customHeight="1">
      <c r="A3" s="12"/>
      <c r="B3" s="28"/>
      <c r="C3" s="28"/>
      <c r="D3" s="29"/>
      <c r="E3" s="30"/>
      <c r="F3" s="30"/>
      <c r="H3" s="30" t="s">
        <v>2</v>
      </c>
    </row>
    <row r="4" spans="1:8" s="7" customFormat="1" ht="18.75">
      <c r="A4" s="14" t="s">
        <v>3</v>
      </c>
      <c r="B4" s="31" t="s">
        <v>4</v>
      </c>
      <c r="C4" s="31"/>
      <c r="D4" s="31"/>
      <c r="E4" s="31"/>
      <c r="F4" s="31"/>
      <c r="G4" s="32" t="s">
        <v>5</v>
      </c>
      <c r="H4" s="32"/>
    </row>
    <row r="5" spans="1:8" s="7" customFormat="1" ht="25.5" customHeight="1">
      <c r="A5" s="14"/>
      <c r="B5" s="32" t="s">
        <v>6</v>
      </c>
      <c r="C5" s="32"/>
      <c r="D5" s="33" t="s">
        <v>7</v>
      </c>
      <c r="E5" s="33" t="s">
        <v>8</v>
      </c>
      <c r="F5" s="34" t="s">
        <v>9</v>
      </c>
      <c r="G5" s="34" t="s">
        <v>10</v>
      </c>
      <c r="H5" s="34" t="s">
        <v>11</v>
      </c>
    </row>
    <row r="6" spans="1:9" s="7" customFormat="1" ht="48" customHeight="1">
      <c r="A6" s="14"/>
      <c r="B6" s="35" t="s">
        <v>12</v>
      </c>
      <c r="C6" s="36" t="s">
        <v>13</v>
      </c>
      <c r="D6" s="33"/>
      <c r="E6" s="33"/>
      <c r="F6" s="34"/>
      <c r="G6" s="34"/>
      <c r="H6" s="34"/>
      <c r="I6" s="24">
        <v>13494</v>
      </c>
    </row>
    <row r="7" spans="1:9" s="24" customFormat="1" ht="18.75">
      <c r="A7" s="37" t="s">
        <v>14</v>
      </c>
      <c r="B7" s="38">
        <f aca="true" t="shared" si="0" ref="B7:F7">SUM(B8+B21,B33,B38,B47,B54,B66,B75,B85,B93,B99,B101,B103,B112,B118,B129,B136,B146,B156,B162,B169)</f>
        <v>67930941</v>
      </c>
      <c r="C7" s="38">
        <f t="shared" si="0"/>
        <v>4873945</v>
      </c>
      <c r="D7" s="39">
        <f t="shared" si="0"/>
        <v>1294438079</v>
      </c>
      <c r="E7" s="39">
        <f t="shared" si="0"/>
        <v>555737319</v>
      </c>
      <c r="F7" s="39">
        <f t="shared" si="0"/>
        <v>1850175398</v>
      </c>
      <c r="G7" s="39">
        <f>SUM(G8:G175)</f>
        <v>488438336</v>
      </c>
      <c r="H7" s="39">
        <f>SUM(H8:H175)</f>
        <v>146530000</v>
      </c>
      <c r="I7" s="24">
        <f>SUM(I8:I175)</f>
        <v>13494</v>
      </c>
    </row>
    <row r="8" spans="1:9" s="9" customFormat="1" ht="18.75">
      <c r="A8" s="40" t="s">
        <v>15</v>
      </c>
      <c r="B8" s="38">
        <f>SUM(B9:B20)</f>
        <v>9396226</v>
      </c>
      <c r="C8" s="38">
        <f>SUM(C9:C20)</f>
        <v>515738</v>
      </c>
      <c r="D8" s="39">
        <f>SUM(D9:D20)</f>
        <v>177839044.5</v>
      </c>
      <c r="E8" s="39">
        <f>SUM(E9:E20)</f>
        <v>78142567.5</v>
      </c>
      <c r="F8" s="39">
        <f>SUM(F9:F20)</f>
        <v>255981612</v>
      </c>
      <c r="G8" s="39">
        <f>ROUND(F8*0.3,0)</f>
        <v>76794484</v>
      </c>
      <c r="H8" s="39">
        <f>ROUND(G8/10000*0.3,0)*10000</f>
        <v>23040000</v>
      </c>
      <c r="I8" s="9">
        <f>ROUND(G8/G$7*I$6,0)</f>
        <v>2122</v>
      </c>
    </row>
    <row r="9" spans="1:8" s="9" customFormat="1" ht="18.75">
      <c r="A9" s="20" t="s">
        <v>16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41"/>
      <c r="H9" s="41"/>
    </row>
    <row r="10" spans="1:8" s="6" customFormat="1" ht="18.75">
      <c r="A10" s="20" t="s">
        <v>17</v>
      </c>
      <c r="B10" s="38">
        <v>660341</v>
      </c>
      <c r="C10" s="38">
        <v>23086</v>
      </c>
      <c r="D10" s="41">
        <v>12669914</v>
      </c>
      <c r="E10" s="41">
        <v>5459143.5</v>
      </c>
      <c r="F10" s="41">
        <v>18129057.5</v>
      </c>
      <c r="G10" s="41"/>
      <c r="H10" s="41"/>
    </row>
    <row r="11" spans="1:8" s="6" customFormat="1" ht="18.75">
      <c r="A11" s="20" t="s">
        <v>18</v>
      </c>
      <c r="B11" s="38">
        <v>590215</v>
      </c>
      <c r="C11" s="38">
        <v>25281</v>
      </c>
      <c r="D11" s="41">
        <v>10568320</v>
      </c>
      <c r="E11" s="41">
        <v>4632111</v>
      </c>
      <c r="F11" s="41">
        <v>15200431</v>
      </c>
      <c r="G11" s="41"/>
      <c r="H11" s="41"/>
    </row>
    <row r="12" spans="1:8" s="6" customFormat="1" ht="18.75">
      <c r="A12" s="20" t="s">
        <v>19</v>
      </c>
      <c r="B12" s="38">
        <v>1105146</v>
      </c>
      <c r="C12" s="38">
        <v>44542</v>
      </c>
      <c r="D12" s="41">
        <v>20873106.5</v>
      </c>
      <c r="E12" s="41">
        <v>9135841.5</v>
      </c>
      <c r="F12" s="41">
        <v>30008948</v>
      </c>
      <c r="G12" s="41"/>
      <c r="H12" s="41"/>
    </row>
    <row r="13" spans="1:8" s="6" customFormat="1" ht="18.75">
      <c r="A13" s="20" t="s">
        <v>20</v>
      </c>
      <c r="B13" s="38">
        <v>1107160</v>
      </c>
      <c r="C13" s="38">
        <v>73181</v>
      </c>
      <c r="D13" s="41">
        <v>20642592</v>
      </c>
      <c r="E13" s="41">
        <v>9265653</v>
      </c>
      <c r="F13" s="41">
        <v>29908245</v>
      </c>
      <c r="G13" s="41"/>
      <c r="H13" s="41"/>
    </row>
    <row r="14" spans="1:8" s="6" customFormat="1" ht="18.75">
      <c r="A14" s="20" t="s">
        <v>21</v>
      </c>
      <c r="B14" s="38">
        <v>1806441</v>
      </c>
      <c r="C14" s="38">
        <v>80835</v>
      </c>
      <c r="D14" s="41">
        <v>34786758.5</v>
      </c>
      <c r="E14" s="41">
        <v>15462666</v>
      </c>
      <c r="F14" s="41">
        <v>50249424.5</v>
      </c>
      <c r="G14" s="41"/>
      <c r="H14" s="41"/>
    </row>
    <row r="15" spans="1:8" s="6" customFormat="1" ht="18.75">
      <c r="A15" s="20" t="s">
        <v>22</v>
      </c>
      <c r="B15" s="38">
        <v>567194</v>
      </c>
      <c r="C15" s="38">
        <v>25853</v>
      </c>
      <c r="D15" s="41">
        <v>10167754.5</v>
      </c>
      <c r="E15" s="41">
        <v>4569052.5</v>
      </c>
      <c r="F15" s="41">
        <v>14736807</v>
      </c>
      <c r="G15" s="41"/>
      <c r="H15" s="41"/>
    </row>
    <row r="16" spans="1:8" s="6" customFormat="1" ht="18.75">
      <c r="A16" s="20" t="s">
        <v>23</v>
      </c>
      <c r="B16" s="38">
        <v>1235015</v>
      </c>
      <c r="C16" s="38">
        <v>65891</v>
      </c>
      <c r="D16" s="41">
        <v>23523141.5</v>
      </c>
      <c r="E16" s="41">
        <v>10170841.5</v>
      </c>
      <c r="F16" s="41">
        <v>33693983</v>
      </c>
      <c r="G16" s="41"/>
      <c r="H16" s="41"/>
    </row>
    <row r="17" spans="1:8" s="6" customFormat="1" ht="18.75">
      <c r="A17" s="20" t="s">
        <v>24</v>
      </c>
      <c r="B17" s="38">
        <v>877874</v>
      </c>
      <c r="C17" s="38">
        <v>71556</v>
      </c>
      <c r="D17" s="41">
        <v>16559062.5</v>
      </c>
      <c r="E17" s="41">
        <v>7408980</v>
      </c>
      <c r="F17" s="41">
        <v>23968042.5</v>
      </c>
      <c r="G17" s="41"/>
      <c r="H17" s="41"/>
    </row>
    <row r="18" spans="1:8" s="6" customFormat="1" ht="18.75">
      <c r="A18" s="20" t="s">
        <v>25</v>
      </c>
      <c r="B18" s="38">
        <v>477424</v>
      </c>
      <c r="C18" s="38">
        <v>27122</v>
      </c>
      <c r="D18" s="41">
        <v>9709935</v>
      </c>
      <c r="E18" s="41">
        <v>3974872.5</v>
      </c>
      <c r="F18" s="41">
        <v>13684807.5</v>
      </c>
      <c r="G18" s="41"/>
      <c r="H18" s="41"/>
    </row>
    <row r="19" spans="1:8" s="6" customFormat="1" ht="18.75">
      <c r="A19" s="20" t="s">
        <v>26</v>
      </c>
      <c r="B19" s="38">
        <v>648076</v>
      </c>
      <c r="C19" s="38">
        <v>59249</v>
      </c>
      <c r="D19" s="41">
        <v>12274949</v>
      </c>
      <c r="E19" s="41">
        <v>5415430.5</v>
      </c>
      <c r="F19" s="41">
        <v>17690379.5</v>
      </c>
      <c r="G19" s="41"/>
      <c r="H19" s="41"/>
    </row>
    <row r="20" spans="1:8" s="6" customFormat="1" ht="18.75">
      <c r="A20" s="20" t="s">
        <v>27</v>
      </c>
      <c r="B20" s="38">
        <v>321340</v>
      </c>
      <c r="C20" s="38">
        <v>19142</v>
      </c>
      <c r="D20" s="41">
        <v>6063511</v>
      </c>
      <c r="E20" s="41">
        <v>2647975.5</v>
      </c>
      <c r="F20" s="41">
        <v>8711486.5</v>
      </c>
      <c r="G20" s="41"/>
      <c r="H20" s="41"/>
    </row>
    <row r="21" spans="1:15" s="9" customFormat="1" ht="18.75">
      <c r="A21" s="40" t="s">
        <v>28</v>
      </c>
      <c r="B21" s="38">
        <f>SUM(B22:B32)</f>
        <v>8513126</v>
      </c>
      <c r="C21" s="38">
        <f>SUM(C22:C32)</f>
        <v>894032</v>
      </c>
      <c r="D21" s="38">
        <f>SUM(D22:D32)</f>
        <v>155953997</v>
      </c>
      <c r="E21" s="38">
        <f>SUM(E22:E32)</f>
        <v>66093615</v>
      </c>
      <c r="F21" s="38">
        <f>SUM(F22:F32)</f>
        <v>222047612</v>
      </c>
      <c r="G21" s="41"/>
      <c r="H21" s="41"/>
      <c r="I21" s="6"/>
      <c r="J21" s="6"/>
      <c r="L21" s="6"/>
      <c r="M21" s="6"/>
      <c r="N21" s="6"/>
      <c r="O21" s="6"/>
    </row>
    <row r="22" spans="1:15" s="9" customFormat="1" ht="18.75">
      <c r="A22" s="20" t="s">
        <v>29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41"/>
      <c r="H22" s="41"/>
      <c r="I22" s="6"/>
      <c r="J22" s="6"/>
      <c r="L22" s="6"/>
      <c r="M22" s="6"/>
      <c r="N22" s="6"/>
      <c r="O22" s="6"/>
    </row>
    <row r="23" spans="1:8" s="6" customFormat="1" ht="18.75">
      <c r="A23" s="20" t="s">
        <v>30</v>
      </c>
      <c r="B23" s="38">
        <v>547642</v>
      </c>
      <c r="C23" s="38">
        <v>87741</v>
      </c>
      <c r="D23" s="41">
        <v>8918874.5</v>
      </c>
      <c r="E23" s="41">
        <v>3825382.5</v>
      </c>
      <c r="F23" s="41">
        <v>12744257</v>
      </c>
      <c r="G23" s="41"/>
      <c r="H23" s="41"/>
    </row>
    <row r="24" spans="1:8" s="6" customFormat="1" ht="18.75">
      <c r="A24" s="20" t="s">
        <v>31</v>
      </c>
      <c r="B24" s="38">
        <v>935896</v>
      </c>
      <c r="C24" s="38">
        <v>134259</v>
      </c>
      <c r="D24" s="41">
        <v>21032336</v>
      </c>
      <c r="E24" s="41">
        <v>6863881.5</v>
      </c>
      <c r="F24" s="41">
        <v>27896217.5</v>
      </c>
      <c r="G24" s="41"/>
      <c r="H24" s="41"/>
    </row>
    <row r="25" spans="1:8" s="6" customFormat="1" ht="18.75">
      <c r="A25" s="20" t="s">
        <v>32</v>
      </c>
      <c r="B25" s="38">
        <v>940001</v>
      </c>
      <c r="C25" s="38">
        <v>47375</v>
      </c>
      <c r="D25" s="41">
        <v>18492272.5</v>
      </c>
      <c r="E25" s="41">
        <v>7553898</v>
      </c>
      <c r="F25" s="41">
        <v>26046170.5</v>
      </c>
      <c r="G25" s="41"/>
      <c r="H25" s="41"/>
    </row>
    <row r="26" spans="1:8" s="6" customFormat="1" ht="18.75">
      <c r="A26" s="20" t="s">
        <v>33</v>
      </c>
      <c r="B26" s="38">
        <v>2100370</v>
      </c>
      <c r="C26" s="38">
        <v>155039</v>
      </c>
      <c r="D26" s="41">
        <v>38535335.5</v>
      </c>
      <c r="E26" s="41">
        <v>16893031.5</v>
      </c>
      <c r="F26" s="41">
        <v>55428367</v>
      </c>
      <c r="G26" s="41"/>
      <c r="H26" s="41"/>
    </row>
    <row r="27" spans="1:8" s="6" customFormat="1" ht="18.75">
      <c r="A27" s="20" t="s">
        <v>34</v>
      </c>
      <c r="B27" s="38">
        <v>1658924</v>
      </c>
      <c r="C27" s="38">
        <v>150352</v>
      </c>
      <c r="D27" s="41">
        <v>28356352.5</v>
      </c>
      <c r="E27" s="41">
        <v>12691174.5</v>
      </c>
      <c r="F27" s="41">
        <v>41047527</v>
      </c>
      <c r="G27" s="41"/>
      <c r="H27" s="41"/>
    </row>
    <row r="28" spans="1:8" s="6" customFormat="1" ht="18.75">
      <c r="A28" s="20" t="s">
        <v>35</v>
      </c>
      <c r="B28" s="38">
        <v>81148</v>
      </c>
      <c r="C28" s="38">
        <v>17837</v>
      </c>
      <c r="D28" s="41">
        <v>1263893.5</v>
      </c>
      <c r="E28" s="41">
        <v>618502.5</v>
      </c>
      <c r="F28" s="41">
        <v>1882396</v>
      </c>
      <c r="G28" s="41"/>
      <c r="H28" s="41"/>
    </row>
    <row r="29" spans="1:8" s="6" customFormat="1" ht="18.75">
      <c r="A29" s="20" t="s">
        <v>36</v>
      </c>
      <c r="B29" s="38">
        <v>1274756</v>
      </c>
      <c r="C29" s="38">
        <v>157040</v>
      </c>
      <c r="D29" s="41">
        <v>22540974.5</v>
      </c>
      <c r="E29" s="41">
        <v>9862857</v>
      </c>
      <c r="F29" s="41">
        <v>32403831.5</v>
      </c>
      <c r="G29" s="41"/>
      <c r="H29" s="41"/>
    </row>
    <row r="30" spans="1:8" s="6" customFormat="1" ht="18.75">
      <c r="A30" s="20" t="s">
        <v>37</v>
      </c>
      <c r="B30" s="38">
        <v>378553</v>
      </c>
      <c r="C30" s="38">
        <v>73290</v>
      </c>
      <c r="D30" s="41">
        <v>6005240.5</v>
      </c>
      <c r="E30" s="41">
        <v>2917134</v>
      </c>
      <c r="F30" s="41">
        <v>8922374.5</v>
      </c>
      <c r="G30" s="41"/>
      <c r="H30" s="41"/>
    </row>
    <row r="31" spans="1:8" s="6" customFormat="1" ht="18.75">
      <c r="A31" s="20" t="s">
        <v>38</v>
      </c>
      <c r="B31" s="38">
        <v>531784</v>
      </c>
      <c r="C31" s="38">
        <v>60823</v>
      </c>
      <c r="D31" s="41">
        <v>9773327.5</v>
      </c>
      <c r="E31" s="41">
        <v>4351369.5</v>
      </c>
      <c r="F31" s="41">
        <v>14124697</v>
      </c>
      <c r="G31" s="41"/>
      <c r="H31" s="41"/>
    </row>
    <row r="32" spans="1:8" s="6" customFormat="1" ht="18.75">
      <c r="A32" s="20" t="s">
        <v>39</v>
      </c>
      <c r="B32" s="38">
        <v>64052</v>
      </c>
      <c r="C32" s="38">
        <v>10276</v>
      </c>
      <c r="D32" s="41">
        <v>1035390</v>
      </c>
      <c r="E32" s="41">
        <v>516384</v>
      </c>
      <c r="F32" s="41">
        <v>1551774</v>
      </c>
      <c r="G32" s="41"/>
      <c r="H32" s="41"/>
    </row>
    <row r="33" spans="1:15" s="9" customFormat="1" ht="18.75">
      <c r="A33" s="40" t="s">
        <v>40</v>
      </c>
      <c r="B33" s="38">
        <f>SUM(B34:B37)</f>
        <v>1016192</v>
      </c>
      <c r="C33" s="38">
        <f>SUM(C34:C37)</f>
        <v>306032</v>
      </c>
      <c r="D33" s="38">
        <f>SUM(D34:D37)</f>
        <v>14049167</v>
      </c>
      <c r="E33" s="38">
        <f>SUM(E34:E37)</f>
        <v>8006926.5</v>
      </c>
      <c r="F33" s="38">
        <f>SUM(F34:F37)</f>
        <v>22056093.5</v>
      </c>
      <c r="G33" s="39">
        <f>ROUND(F33*0.3,0)</f>
        <v>6616828</v>
      </c>
      <c r="H33" s="39">
        <f>ROUND(G33/10000*0.3,0)*10000</f>
        <v>1990000</v>
      </c>
      <c r="I33" s="9">
        <f>ROUND(G33/G$7*I$6,0)</f>
        <v>183</v>
      </c>
      <c r="L33" s="6"/>
      <c r="M33" s="6"/>
      <c r="N33" s="6"/>
      <c r="O33" s="6"/>
    </row>
    <row r="34" spans="1:15" s="9" customFormat="1" ht="18.75">
      <c r="A34" s="20" t="s">
        <v>41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41"/>
      <c r="H34" s="41"/>
      <c r="I34" s="6"/>
      <c r="J34" s="6"/>
      <c r="L34" s="6"/>
      <c r="M34" s="6"/>
      <c r="N34" s="6"/>
      <c r="O34" s="6"/>
    </row>
    <row r="35" spans="1:8" s="6" customFormat="1" ht="18.75">
      <c r="A35" s="20" t="s">
        <v>42</v>
      </c>
      <c r="B35" s="38">
        <v>632212</v>
      </c>
      <c r="C35" s="38">
        <v>177808</v>
      </c>
      <c r="D35" s="41">
        <v>9090764</v>
      </c>
      <c r="E35" s="41">
        <v>4992961.5</v>
      </c>
      <c r="F35" s="41">
        <v>14083725.5</v>
      </c>
      <c r="G35" s="41"/>
      <c r="H35" s="41"/>
    </row>
    <row r="36" spans="1:8" s="6" customFormat="1" ht="18.75">
      <c r="A36" s="20" t="s">
        <v>43</v>
      </c>
      <c r="B36" s="38">
        <v>207608</v>
      </c>
      <c r="C36" s="38">
        <v>65170</v>
      </c>
      <c r="D36" s="41">
        <v>2856103</v>
      </c>
      <c r="E36" s="41">
        <v>1606977</v>
      </c>
      <c r="F36" s="41">
        <v>4463080</v>
      </c>
      <c r="G36" s="41"/>
      <c r="H36" s="41"/>
    </row>
    <row r="37" spans="1:8" s="6" customFormat="1" ht="18.75">
      <c r="A37" s="20" t="s">
        <v>44</v>
      </c>
      <c r="B37" s="38">
        <v>176372</v>
      </c>
      <c r="C37" s="38">
        <v>63054</v>
      </c>
      <c r="D37" s="41">
        <v>2102300</v>
      </c>
      <c r="E37" s="41">
        <v>1406988</v>
      </c>
      <c r="F37" s="41">
        <v>3509288</v>
      </c>
      <c r="G37" s="41"/>
      <c r="H37" s="41"/>
    </row>
    <row r="38" spans="1:15" s="9" customFormat="1" ht="18.75">
      <c r="A38" s="40" t="s">
        <v>45</v>
      </c>
      <c r="B38" s="38">
        <f>SUM(B39:B46)</f>
        <v>3151118</v>
      </c>
      <c r="C38" s="38">
        <f>SUM(C39:C46)</f>
        <v>199500</v>
      </c>
      <c r="D38" s="38">
        <f>SUM(D39:D46)</f>
        <v>61617063.5</v>
      </c>
      <c r="E38" s="38">
        <f>SUM(E39:E46)</f>
        <v>25814826</v>
      </c>
      <c r="F38" s="38">
        <f>SUM(F39:F46)</f>
        <v>87431889.5</v>
      </c>
      <c r="G38" s="39">
        <f>ROUND(F38*0.3,0)</f>
        <v>26229567</v>
      </c>
      <c r="H38" s="39">
        <f>ROUND(G38/10000*0.3,0)*10000</f>
        <v>7870000</v>
      </c>
      <c r="I38" s="9">
        <f>ROUND(G38/G$7*I$6,0)</f>
        <v>725</v>
      </c>
      <c r="L38" s="6"/>
      <c r="M38" s="6"/>
      <c r="N38" s="6"/>
      <c r="O38" s="6"/>
    </row>
    <row r="39" spans="1:8" s="6" customFormat="1" ht="18.75">
      <c r="A39" s="20" t="s">
        <v>46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41"/>
      <c r="H39" s="41"/>
    </row>
    <row r="40" spans="1:8" s="6" customFormat="1" ht="18.75">
      <c r="A40" s="20" t="s">
        <v>47</v>
      </c>
      <c r="B40" s="38">
        <v>420637</v>
      </c>
      <c r="C40" s="38">
        <v>22931</v>
      </c>
      <c r="D40" s="41">
        <v>8200497.5</v>
      </c>
      <c r="E40" s="41">
        <v>3435975</v>
      </c>
      <c r="F40" s="41">
        <v>11636472.5</v>
      </c>
      <c r="G40" s="41"/>
      <c r="H40" s="41"/>
    </row>
    <row r="41" spans="1:8" s="6" customFormat="1" ht="18.75">
      <c r="A41" s="20" t="s">
        <v>48</v>
      </c>
      <c r="B41" s="38">
        <v>525563</v>
      </c>
      <c r="C41" s="38">
        <v>20279</v>
      </c>
      <c r="D41" s="41">
        <v>10442907.5</v>
      </c>
      <c r="E41" s="41">
        <v>4218493.5</v>
      </c>
      <c r="F41" s="41">
        <v>14661401</v>
      </c>
      <c r="G41" s="41"/>
      <c r="H41" s="41"/>
    </row>
    <row r="42" spans="1:8" s="6" customFormat="1" ht="18.75">
      <c r="A42" s="20" t="s">
        <v>49</v>
      </c>
      <c r="B42" s="38">
        <v>150809</v>
      </c>
      <c r="C42" s="38">
        <v>18415</v>
      </c>
      <c r="D42" s="41">
        <v>2768220.5</v>
      </c>
      <c r="E42" s="41">
        <v>1265854.5</v>
      </c>
      <c r="F42" s="41">
        <v>4034075</v>
      </c>
      <c r="G42" s="41"/>
      <c r="H42" s="41"/>
    </row>
    <row r="43" spans="1:8" s="6" customFormat="1" ht="18.75">
      <c r="A43" s="20" t="s">
        <v>50</v>
      </c>
      <c r="B43" s="38">
        <v>848679</v>
      </c>
      <c r="C43" s="38">
        <v>46545</v>
      </c>
      <c r="D43" s="41">
        <v>16862351</v>
      </c>
      <c r="E43" s="41">
        <v>6931165.5</v>
      </c>
      <c r="F43" s="41">
        <v>23793516.5</v>
      </c>
      <c r="G43" s="41"/>
      <c r="H43" s="41"/>
    </row>
    <row r="44" spans="1:8" s="6" customFormat="1" ht="18.75">
      <c r="A44" s="20" t="s">
        <v>51</v>
      </c>
      <c r="B44" s="38">
        <v>647316</v>
      </c>
      <c r="C44" s="38">
        <v>54953</v>
      </c>
      <c r="D44" s="41">
        <v>12687375.5</v>
      </c>
      <c r="E44" s="41">
        <v>5431455</v>
      </c>
      <c r="F44" s="41">
        <v>18118830.5</v>
      </c>
      <c r="G44" s="41"/>
      <c r="H44" s="41"/>
    </row>
    <row r="45" spans="1:8" s="6" customFormat="1" ht="18.75">
      <c r="A45" s="20" t="s">
        <v>52</v>
      </c>
      <c r="B45" s="38">
        <v>521931</v>
      </c>
      <c r="C45" s="38">
        <v>33120</v>
      </c>
      <c r="D45" s="41">
        <v>9974221</v>
      </c>
      <c r="E45" s="41">
        <v>4237348.5</v>
      </c>
      <c r="F45" s="41">
        <v>14211569.5</v>
      </c>
      <c r="G45" s="41"/>
      <c r="H45" s="41"/>
    </row>
    <row r="46" spans="1:8" s="6" customFormat="1" ht="18.75">
      <c r="A46" s="20" t="s">
        <v>53</v>
      </c>
      <c r="B46" s="38">
        <v>36183</v>
      </c>
      <c r="C46" s="38">
        <v>3257</v>
      </c>
      <c r="D46" s="41">
        <v>681490.5</v>
      </c>
      <c r="E46" s="41">
        <v>294534</v>
      </c>
      <c r="F46" s="41">
        <v>976024.5</v>
      </c>
      <c r="G46" s="41"/>
      <c r="H46" s="41"/>
    </row>
    <row r="47" spans="1:15" s="9" customFormat="1" ht="18.75">
      <c r="A47" s="40" t="s">
        <v>54</v>
      </c>
      <c r="B47" s="38">
        <f>SUM(B48:B53)</f>
        <v>4804453</v>
      </c>
      <c r="C47" s="38">
        <f>SUM(C48:C53)</f>
        <v>194598</v>
      </c>
      <c r="D47" s="38">
        <f>SUM(D48:D53)</f>
        <v>93601404</v>
      </c>
      <c r="E47" s="38">
        <f>SUM(E48:E53)</f>
        <v>40099405.5</v>
      </c>
      <c r="F47" s="38">
        <f>SUM(F48:F53)</f>
        <v>133700809.5</v>
      </c>
      <c r="G47" s="39">
        <f>ROUND(F47*0.3,0)</f>
        <v>40110243</v>
      </c>
      <c r="H47" s="39">
        <f>ROUND(G47/10000*0.3,0)*10000</f>
        <v>12030000</v>
      </c>
      <c r="I47" s="9">
        <f>ROUND(G47/G$7*I$6,0)</f>
        <v>1108</v>
      </c>
      <c r="L47" s="6"/>
      <c r="M47" s="6"/>
      <c r="N47" s="6"/>
      <c r="O47" s="6"/>
    </row>
    <row r="48" spans="1:15" s="9" customFormat="1" ht="18.75">
      <c r="A48" s="20" t="s">
        <v>55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41"/>
      <c r="H48" s="41"/>
      <c r="I48" s="6"/>
      <c r="J48" s="6"/>
      <c r="L48" s="6"/>
      <c r="M48" s="6"/>
      <c r="N48" s="6"/>
      <c r="O48" s="6"/>
    </row>
    <row r="49" spans="1:15" s="9" customFormat="1" ht="18.75">
      <c r="A49" s="20" t="s">
        <v>56</v>
      </c>
      <c r="B49" s="38">
        <v>729065</v>
      </c>
      <c r="C49" s="38">
        <v>19422</v>
      </c>
      <c r="D49" s="41">
        <v>13879935.5</v>
      </c>
      <c r="E49" s="41">
        <v>6030445.5</v>
      </c>
      <c r="F49" s="41">
        <v>19910381</v>
      </c>
      <c r="G49" s="41"/>
      <c r="H49" s="41"/>
      <c r="I49" s="6"/>
      <c r="J49" s="6"/>
      <c r="L49" s="6"/>
      <c r="M49" s="6"/>
      <c r="N49" s="6"/>
      <c r="O49" s="6"/>
    </row>
    <row r="50" spans="1:15" s="9" customFormat="1" ht="18.75">
      <c r="A50" s="20" t="s">
        <v>57</v>
      </c>
      <c r="B50" s="38">
        <v>1925250</v>
      </c>
      <c r="C50" s="38">
        <v>71827</v>
      </c>
      <c r="D50" s="41">
        <v>37284330</v>
      </c>
      <c r="E50" s="41">
        <v>16106071.5</v>
      </c>
      <c r="F50" s="41">
        <v>53390401.5</v>
      </c>
      <c r="G50" s="41"/>
      <c r="H50" s="41"/>
      <c r="I50" s="6"/>
      <c r="J50" s="6"/>
      <c r="L50" s="6"/>
      <c r="M50" s="6"/>
      <c r="N50" s="6"/>
      <c r="O50" s="6"/>
    </row>
    <row r="51" spans="1:15" s="9" customFormat="1" ht="18.75">
      <c r="A51" s="20" t="s">
        <v>58</v>
      </c>
      <c r="B51" s="38">
        <v>1545009</v>
      </c>
      <c r="C51" s="38">
        <v>81566</v>
      </c>
      <c r="D51" s="41">
        <v>30842849</v>
      </c>
      <c r="E51" s="41">
        <v>12976110</v>
      </c>
      <c r="F51" s="41">
        <v>43818959</v>
      </c>
      <c r="G51" s="41"/>
      <c r="H51" s="41"/>
      <c r="I51" s="6"/>
      <c r="J51" s="6"/>
      <c r="L51" s="6"/>
      <c r="M51" s="6"/>
      <c r="N51" s="6"/>
      <c r="O51" s="6"/>
    </row>
    <row r="52" spans="1:15" s="9" customFormat="1" ht="18.75">
      <c r="A52" s="20" t="s">
        <v>59</v>
      </c>
      <c r="B52" s="38">
        <v>407538</v>
      </c>
      <c r="C52" s="38">
        <v>13400</v>
      </c>
      <c r="D52" s="41">
        <v>7884143.5</v>
      </c>
      <c r="E52" s="41">
        <v>3351010.5</v>
      </c>
      <c r="F52" s="41">
        <v>11235154</v>
      </c>
      <c r="G52" s="41"/>
      <c r="H52" s="41"/>
      <c r="I52" s="6"/>
      <c r="J52" s="6"/>
      <c r="L52" s="6"/>
      <c r="M52" s="6"/>
      <c r="N52" s="6"/>
      <c r="O52" s="6"/>
    </row>
    <row r="53" spans="1:15" s="9" customFormat="1" ht="18.75">
      <c r="A53" s="20" t="s">
        <v>60</v>
      </c>
      <c r="B53" s="38">
        <v>197591</v>
      </c>
      <c r="C53" s="38">
        <v>8383</v>
      </c>
      <c r="D53" s="41">
        <v>3710146</v>
      </c>
      <c r="E53" s="41">
        <v>1635768</v>
      </c>
      <c r="F53" s="41">
        <v>5345914</v>
      </c>
      <c r="G53" s="41"/>
      <c r="H53" s="41"/>
      <c r="I53" s="6"/>
      <c r="J53" s="6"/>
      <c r="L53" s="6"/>
      <c r="M53" s="6"/>
      <c r="N53" s="6"/>
      <c r="O53" s="6"/>
    </row>
    <row r="54" spans="1:15" s="9" customFormat="1" ht="18.75">
      <c r="A54" s="40" t="s">
        <v>61</v>
      </c>
      <c r="B54" s="38">
        <f>SUM(B55:B65)</f>
        <v>1758880</v>
      </c>
      <c r="C54" s="38">
        <f>SUM(C55:C65)</f>
        <v>167838</v>
      </c>
      <c r="D54" s="38">
        <f>SUM(D55:D65)</f>
        <v>32371233.5</v>
      </c>
      <c r="E54" s="38">
        <f>SUM(E55:E65)</f>
        <v>14721727.5</v>
      </c>
      <c r="F54" s="38">
        <f>SUM(F55:F65)</f>
        <v>47092961</v>
      </c>
      <c r="G54" s="39">
        <f>ROUND(F54*0.3,0)</f>
        <v>14127888</v>
      </c>
      <c r="H54" s="39">
        <f>ROUND(G54/10000*0.3,0)*10000</f>
        <v>4240000</v>
      </c>
      <c r="I54" s="9">
        <f>ROUND(G54/G$7*I$6,0)</f>
        <v>390</v>
      </c>
      <c r="L54" s="6"/>
      <c r="M54" s="6"/>
      <c r="N54" s="6"/>
      <c r="O54" s="6"/>
    </row>
    <row r="55" spans="1:8" s="6" customFormat="1" ht="18.75">
      <c r="A55" s="20" t="s">
        <v>62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41"/>
      <c r="H55" s="41"/>
    </row>
    <row r="56" spans="1:8" s="6" customFormat="1" ht="18.75">
      <c r="A56" s="20" t="s">
        <v>63</v>
      </c>
      <c r="B56" s="38">
        <v>254819</v>
      </c>
      <c r="C56" s="38">
        <v>25791</v>
      </c>
      <c r="D56" s="41">
        <v>5028173.5</v>
      </c>
      <c r="E56" s="41">
        <v>2089300.5</v>
      </c>
      <c r="F56" s="41">
        <v>7117474</v>
      </c>
      <c r="G56" s="41"/>
      <c r="H56" s="41"/>
    </row>
    <row r="57" spans="1:8" s="6" customFormat="1" ht="18.75">
      <c r="A57" s="20" t="s">
        <v>64</v>
      </c>
      <c r="B57" s="38">
        <v>234716</v>
      </c>
      <c r="C57" s="38">
        <v>21004</v>
      </c>
      <c r="D57" s="41">
        <v>4278539</v>
      </c>
      <c r="E57" s="41">
        <v>1956438</v>
      </c>
      <c r="F57" s="41">
        <v>6234977</v>
      </c>
      <c r="G57" s="41"/>
      <c r="H57" s="41"/>
    </row>
    <row r="58" spans="1:8" s="6" customFormat="1" ht="18.75">
      <c r="A58" s="20" t="s">
        <v>65</v>
      </c>
      <c r="B58" s="38">
        <v>179684</v>
      </c>
      <c r="C58" s="38">
        <v>11557</v>
      </c>
      <c r="D58" s="41">
        <v>3275559</v>
      </c>
      <c r="E58" s="41">
        <v>1494931.5</v>
      </c>
      <c r="F58" s="41">
        <v>4770490.5</v>
      </c>
      <c r="G58" s="41"/>
      <c r="H58" s="41"/>
    </row>
    <row r="59" spans="1:8" s="6" customFormat="1" ht="18.75">
      <c r="A59" s="20" t="s">
        <v>66</v>
      </c>
      <c r="B59" s="38">
        <v>115321</v>
      </c>
      <c r="C59" s="38">
        <v>15253</v>
      </c>
      <c r="D59" s="41">
        <v>1925745</v>
      </c>
      <c r="E59" s="41">
        <v>978223.5</v>
      </c>
      <c r="F59" s="41">
        <v>2903968.5</v>
      </c>
      <c r="G59" s="41"/>
      <c r="H59" s="41"/>
    </row>
    <row r="60" spans="1:8" s="6" customFormat="1" ht="18.75">
      <c r="A60" s="20" t="s">
        <v>67</v>
      </c>
      <c r="B60" s="38">
        <v>123244</v>
      </c>
      <c r="C60" s="38">
        <v>13678</v>
      </c>
      <c r="D60" s="41">
        <v>2219405.5</v>
      </c>
      <c r="E60" s="41">
        <v>1036800</v>
      </c>
      <c r="F60" s="41">
        <v>3256205.5</v>
      </c>
      <c r="G60" s="41"/>
      <c r="H60" s="41"/>
    </row>
    <row r="61" spans="1:8" s="6" customFormat="1" ht="18.75">
      <c r="A61" s="20" t="s">
        <v>68</v>
      </c>
      <c r="B61" s="38">
        <v>183098</v>
      </c>
      <c r="C61" s="38">
        <v>14401</v>
      </c>
      <c r="D61" s="41">
        <v>3465646</v>
      </c>
      <c r="E61" s="41">
        <v>1547658</v>
      </c>
      <c r="F61" s="41">
        <v>5013304</v>
      </c>
      <c r="G61" s="41"/>
      <c r="H61" s="41"/>
    </row>
    <row r="62" spans="1:8" s="6" customFormat="1" ht="18.75">
      <c r="A62" s="20" t="s">
        <v>69</v>
      </c>
      <c r="B62" s="38">
        <v>111734</v>
      </c>
      <c r="C62" s="38">
        <v>11564</v>
      </c>
      <c r="D62" s="41">
        <v>2092268</v>
      </c>
      <c r="E62" s="41">
        <v>958999.5</v>
      </c>
      <c r="F62" s="41">
        <v>3051267.5</v>
      </c>
      <c r="G62" s="41"/>
      <c r="H62" s="41"/>
    </row>
    <row r="63" spans="1:8" s="6" customFormat="1" ht="18.75">
      <c r="A63" s="20" t="s">
        <v>70</v>
      </c>
      <c r="B63" s="38">
        <v>117708</v>
      </c>
      <c r="C63" s="38">
        <v>6825</v>
      </c>
      <c r="D63" s="41">
        <v>2219607.5</v>
      </c>
      <c r="E63" s="41">
        <v>980784</v>
      </c>
      <c r="F63" s="41">
        <v>3200391.5</v>
      </c>
      <c r="G63" s="41"/>
      <c r="H63" s="41"/>
    </row>
    <row r="64" spans="1:8" s="6" customFormat="1" ht="18.75">
      <c r="A64" s="20" t="s">
        <v>71</v>
      </c>
      <c r="B64" s="38">
        <v>241095</v>
      </c>
      <c r="C64" s="38">
        <v>23783</v>
      </c>
      <c r="D64" s="41">
        <v>4415486</v>
      </c>
      <c r="E64" s="41">
        <v>2028811.5</v>
      </c>
      <c r="F64" s="41">
        <v>6444297.5</v>
      </c>
      <c r="G64" s="41"/>
      <c r="H64" s="41"/>
    </row>
    <row r="65" spans="1:8" s="6" customFormat="1" ht="18.75">
      <c r="A65" s="20" t="s">
        <v>72</v>
      </c>
      <c r="B65" s="38">
        <v>197461</v>
      </c>
      <c r="C65" s="38">
        <v>23982</v>
      </c>
      <c r="D65" s="41">
        <v>3450804</v>
      </c>
      <c r="E65" s="41">
        <v>1649781</v>
      </c>
      <c r="F65" s="41">
        <v>5100585</v>
      </c>
      <c r="G65" s="41"/>
      <c r="H65" s="41"/>
    </row>
    <row r="66" spans="1:15" s="9" customFormat="1" ht="18.75">
      <c r="A66" s="40" t="s">
        <v>73</v>
      </c>
      <c r="B66" s="38">
        <f>SUM(B67:B74)</f>
        <v>1557833</v>
      </c>
      <c r="C66" s="38">
        <f>SUM(C67:C74)</f>
        <v>93736</v>
      </c>
      <c r="D66" s="38">
        <f>SUM(D67:D74)</f>
        <v>29384616</v>
      </c>
      <c r="E66" s="38">
        <f>SUM(E67:E74)</f>
        <v>13013604</v>
      </c>
      <c r="F66" s="38">
        <f>SUM(F67:F74)</f>
        <v>42398220</v>
      </c>
      <c r="G66" s="39">
        <f>ROUND(F66*0.3,0)</f>
        <v>12719466</v>
      </c>
      <c r="H66" s="39">
        <f>ROUND(G66/10000*0.3,0)*10000</f>
        <v>3820000</v>
      </c>
      <c r="I66" s="9">
        <f>ROUND(G66/G$7*I$6,0)</f>
        <v>351</v>
      </c>
      <c r="L66" s="6"/>
      <c r="M66" s="6"/>
      <c r="N66" s="6"/>
      <c r="O66" s="6"/>
    </row>
    <row r="67" spans="1:8" s="6" customFormat="1" ht="18.75">
      <c r="A67" s="20" t="s">
        <v>74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41"/>
      <c r="H67" s="41"/>
    </row>
    <row r="68" spans="1:8" s="6" customFormat="1" ht="18.75">
      <c r="A68" s="20" t="s">
        <v>75</v>
      </c>
      <c r="B68" s="38">
        <v>384066</v>
      </c>
      <c r="C68" s="38">
        <v>22710</v>
      </c>
      <c r="D68" s="41">
        <v>7090775</v>
      </c>
      <c r="E68" s="41">
        <v>3239095.5</v>
      </c>
      <c r="F68" s="41">
        <v>10329870.5</v>
      </c>
      <c r="G68" s="41"/>
      <c r="H68" s="41"/>
    </row>
    <row r="69" spans="1:8" s="6" customFormat="1" ht="18.75">
      <c r="A69" s="20" t="s">
        <v>76</v>
      </c>
      <c r="B69" s="38">
        <v>52228</v>
      </c>
      <c r="C69" s="38">
        <v>8770</v>
      </c>
      <c r="D69" s="41">
        <v>893708</v>
      </c>
      <c r="E69" s="41">
        <v>443209.5</v>
      </c>
      <c r="F69" s="41">
        <v>1336917.5</v>
      </c>
      <c r="G69" s="41"/>
      <c r="H69" s="41"/>
    </row>
    <row r="70" spans="1:8" s="6" customFormat="1" ht="18.75">
      <c r="A70" s="20" t="s">
        <v>77</v>
      </c>
      <c r="B70" s="38">
        <v>267894</v>
      </c>
      <c r="C70" s="38">
        <v>7256</v>
      </c>
      <c r="D70" s="41">
        <v>5282259.5</v>
      </c>
      <c r="E70" s="41">
        <v>2243407.5</v>
      </c>
      <c r="F70" s="41">
        <v>7525667</v>
      </c>
      <c r="G70" s="41"/>
      <c r="H70" s="41"/>
    </row>
    <row r="71" spans="1:8" s="6" customFormat="1" ht="18.75">
      <c r="A71" s="20" t="s">
        <v>78</v>
      </c>
      <c r="B71" s="38">
        <v>320761</v>
      </c>
      <c r="C71" s="38">
        <v>5316</v>
      </c>
      <c r="D71" s="41">
        <v>6412004</v>
      </c>
      <c r="E71" s="41">
        <v>2637657</v>
      </c>
      <c r="F71" s="41">
        <v>9049661</v>
      </c>
      <c r="G71" s="41"/>
      <c r="H71" s="41"/>
    </row>
    <row r="72" spans="1:8" s="6" customFormat="1" ht="18.75">
      <c r="A72" s="20" t="s">
        <v>79</v>
      </c>
      <c r="B72" s="38">
        <v>158690</v>
      </c>
      <c r="C72" s="38">
        <v>26097</v>
      </c>
      <c r="D72" s="41">
        <v>2666395</v>
      </c>
      <c r="E72" s="41">
        <v>1337922</v>
      </c>
      <c r="F72" s="41">
        <v>4004317</v>
      </c>
      <c r="G72" s="41"/>
      <c r="H72" s="41"/>
    </row>
    <row r="73" spans="1:8" s="6" customFormat="1" ht="18.75">
      <c r="A73" s="20" t="s">
        <v>80</v>
      </c>
      <c r="B73" s="38">
        <v>181332</v>
      </c>
      <c r="C73" s="38">
        <v>14970</v>
      </c>
      <c r="D73" s="41">
        <v>3293070</v>
      </c>
      <c r="E73" s="41">
        <v>1497447</v>
      </c>
      <c r="F73" s="41">
        <v>4790517</v>
      </c>
      <c r="G73" s="41"/>
      <c r="H73" s="41"/>
    </row>
    <row r="74" spans="1:15" s="10" customFormat="1" ht="18.75">
      <c r="A74" s="22" t="s">
        <v>81</v>
      </c>
      <c r="B74" s="42">
        <v>192862</v>
      </c>
      <c r="C74" s="38">
        <v>8617</v>
      </c>
      <c r="D74" s="43">
        <v>3746404.5</v>
      </c>
      <c r="E74" s="43">
        <v>1614865.5</v>
      </c>
      <c r="F74" s="41">
        <v>5361270</v>
      </c>
      <c r="G74" s="41"/>
      <c r="H74" s="41"/>
      <c r="I74" s="6"/>
      <c r="J74" s="6"/>
      <c r="L74" s="6"/>
      <c r="M74" s="6"/>
      <c r="N74" s="6"/>
      <c r="O74" s="6"/>
    </row>
    <row r="75" spans="1:15" s="9" customFormat="1" ht="18.75">
      <c r="A75" s="40" t="s">
        <v>82</v>
      </c>
      <c r="B75" s="38">
        <f>SUM(B76:B84)</f>
        <v>1827623</v>
      </c>
      <c r="C75" s="38">
        <f>SUM(C76:C84)</f>
        <v>213476</v>
      </c>
      <c r="D75" s="38">
        <f>SUM(D76:D84)</f>
        <v>36177469</v>
      </c>
      <c r="E75" s="38">
        <f>SUM(E76:E84)</f>
        <v>14871388.5</v>
      </c>
      <c r="F75" s="38">
        <f>SUM(F76:F84)</f>
        <v>51048857.5</v>
      </c>
      <c r="G75" s="39">
        <f>ROUND(F75*0.3,0)</f>
        <v>15314657</v>
      </c>
      <c r="H75" s="39">
        <f>ROUND(G75/10000*0.3,0)*10000</f>
        <v>4590000</v>
      </c>
      <c r="I75" s="9">
        <f>ROUND(G75/G$7*I$6,0)</f>
        <v>423</v>
      </c>
      <c r="L75" s="6"/>
      <c r="M75" s="6"/>
      <c r="N75" s="6"/>
      <c r="O75" s="6"/>
    </row>
    <row r="76" spans="1:15" s="9" customFormat="1" ht="18.75">
      <c r="A76" s="20" t="s">
        <v>83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9"/>
      <c r="H76" s="39"/>
      <c r="I76" s="6"/>
      <c r="J76" s="6"/>
      <c r="L76" s="6"/>
      <c r="M76" s="6"/>
      <c r="N76" s="6"/>
      <c r="O76" s="6"/>
    </row>
    <row r="77" spans="1:15" s="9" customFormat="1" ht="18.75">
      <c r="A77" s="20" t="s">
        <v>84</v>
      </c>
      <c r="B77" s="38">
        <v>260134</v>
      </c>
      <c r="C77" s="38">
        <v>48839</v>
      </c>
      <c r="D77" s="41">
        <v>5662955</v>
      </c>
      <c r="E77" s="41">
        <v>2136546</v>
      </c>
      <c r="F77" s="41">
        <v>7799501</v>
      </c>
      <c r="G77" s="41"/>
      <c r="H77" s="41"/>
      <c r="I77" s="6"/>
      <c r="J77" s="6"/>
      <c r="L77" s="6"/>
      <c r="M77" s="6"/>
      <c r="N77" s="6"/>
      <c r="O77" s="6"/>
    </row>
    <row r="78" spans="1:15" s="9" customFormat="1" ht="18.75">
      <c r="A78" s="20" t="s">
        <v>85</v>
      </c>
      <c r="B78" s="38">
        <v>288587</v>
      </c>
      <c r="C78" s="38">
        <v>17541</v>
      </c>
      <c r="D78" s="41">
        <v>5164358</v>
      </c>
      <c r="E78" s="41">
        <v>2331778.5</v>
      </c>
      <c r="F78" s="41">
        <v>7496136.5</v>
      </c>
      <c r="G78" s="41"/>
      <c r="H78" s="41"/>
      <c r="I78" s="6"/>
      <c r="J78" s="6"/>
      <c r="L78" s="6"/>
      <c r="M78" s="6"/>
      <c r="N78" s="6"/>
      <c r="O78" s="6"/>
    </row>
    <row r="79" spans="1:15" s="9" customFormat="1" ht="18.75">
      <c r="A79" s="20" t="s">
        <v>86</v>
      </c>
      <c r="B79" s="38">
        <v>163775</v>
      </c>
      <c r="C79" s="38">
        <v>28331</v>
      </c>
      <c r="D79" s="41">
        <v>3116631.5</v>
      </c>
      <c r="E79" s="41">
        <v>1310040</v>
      </c>
      <c r="F79" s="41">
        <v>4426671.5</v>
      </c>
      <c r="G79" s="41"/>
      <c r="H79" s="41"/>
      <c r="I79" s="6"/>
      <c r="J79" s="6"/>
      <c r="L79" s="6"/>
      <c r="M79" s="6"/>
      <c r="N79" s="6"/>
      <c r="O79" s="6"/>
    </row>
    <row r="80" spans="1:15" s="9" customFormat="1" ht="18.75">
      <c r="A80" s="20" t="s">
        <v>87</v>
      </c>
      <c r="B80" s="38">
        <v>233186</v>
      </c>
      <c r="C80" s="38">
        <v>54412</v>
      </c>
      <c r="D80" s="41">
        <v>3438901.5</v>
      </c>
      <c r="E80" s="41">
        <v>1898932.5</v>
      </c>
      <c r="F80" s="41">
        <v>5337834</v>
      </c>
      <c r="G80" s="41"/>
      <c r="H80" s="41"/>
      <c r="I80" s="6"/>
      <c r="J80" s="6"/>
      <c r="L80" s="6"/>
      <c r="M80" s="6"/>
      <c r="N80" s="6"/>
      <c r="O80" s="6"/>
    </row>
    <row r="81" spans="1:15" s="9" customFormat="1" ht="18.75">
      <c r="A81" s="20" t="s">
        <v>88</v>
      </c>
      <c r="B81" s="38">
        <v>355445</v>
      </c>
      <c r="C81" s="38">
        <v>9803</v>
      </c>
      <c r="D81" s="41">
        <v>7872608</v>
      </c>
      <c r="E81" s="41">
        <v>2916036</v>
      </c>
      <c r="F81" s="41">
        <v>10788644</v>
      </c>
      <c r="G81" s="41"/>
      <c r="H81" s="41"/>
      <c r="I81" s="6"/>
      <c r="J81" s="6"/>
      <c r="L81" s="6"/>
      <c r="M81" s="6"/>
      <c r="N81" s="6"/>
      <c r="O81" s="6"/>
    </row>
    <row r="82" spans="1:15" s="9" customFormat="1" ht="18.75">
      <c r="A82" s="20" t="s">
        <v>89</v>
      </c>
      <c r="B82" s="38">
        <v>87575</v>
      </c>
      <c r="C82" s="38">
        <v>20928</v>
      </c>
      <c r="D82" s="41">
        <v>1347260</v>
      </c>
      <c r="E82" s="41">
        <v>720180</v>
      </c>
      <c r="F82" s="41">
        <v>2067440</v>
      </c>
      <c r="G82" s="41"/>
      <c r="H82" s="41"/>
      <c r="I82" s="6"/>
      <c r="J82" s="6"/>
      <c r="L82" s="6"/>
      <c r="M82" s="6"/>
      <c r="N82" s="6"/>
      <c r="O82" s="6"/>
    </row>
    <row r="83" spans="1:15" s="9" customFormat="1" ht="18.75">
      <c r="A83" s="20" t="s">
        <v>90</v>
      </c>
      <c r="B83" s="38">
        <v>88623</v>
      </c>
      <c r="C83" s="38">
        <v>12681</v>
      </c>
      <c r="D83" s="41">
        <v>1511473</v>
      </c>
      <c r="E83" s="41">
        <v>729783</v>
      </c>
      <c r="F83" s="41">
        <v>2241256</v>
      </c>
      <c r="G83" s="41"/>
      <c r="H83" s="41"/>
      <c r="I83" s="6"/>
      <c r="J83" s="6"/>
      <c r="L83" s="6"/>
      <c r="M83" s="6"/>
      <c r="N83" s="6"/>
      <c r="O83" s="6"/>
    </row>
    <row r="84" spans="1:15" s="9" customFormat="1" ht="18.75">
      <c r="A84" s="20" t="s">
        <v>91</v>
      </c>
      <c r="B84" s="38">
        <v>350298</v>
      </c>
      <c r="C84" s="38">
        <v>20941</v>
      </c>
      <c r="D84" s="41">
        <v>8063282</v>
      </c>
      <c r="E84" s="41">
        <v>2828092.5</v>
      </c>
      <c r="F84" s="41">
        <v>10891374.5</v>
      </c>
      <c r="G84" s="41"/>
      <c r="H84" s="41"/>
      <c r="I84" s="6"/>
      <c r="J84" s="6"/>
      <c r="L84" s="6"/>
      <c r="M84" s="6"/>
      <c r="N84" s="6"/>
      <c r="O84" s="6"/>
    </row>
    <row r="85" spans="1:15" s="9" customFormat="1" ht="18.75">
      <c r="A85" s="40" t="s">
        <v>92</v>
      </c>
      <c r="B85" s="38">
        <f>SUM(B86:B92)</f>
        <v>3516752</v>
      </c>
      <c r="C85" s="38">
        <f>SUM(C86:C92)</f>
        <v>120821</v>
      </c>
      <c r="D85" s="38">
        <f>SUM(D86:D92)</f>
        <v>70448566.5</v>
      </c>
      <c r="E85" s="38">
        <f>SUM(E86:E92)</f>
        <v>29431381.5</v>
      </c>
      <c r="F85" s="38">
        <f>SUM(F86:F92)</f>
        <v>99879948</v>
      </c>
      <c r="G85" s="39">
        <f>ROUND(F85*0.3,0)</f>
        <v>29963984</v>
      </c>
      <c r="H85" s="39">
        <f>ROUND(G85/10000*0.3,0)*10000</f>
        <v>8990000</v>
      </c>
      <c r="I85" s="9">
        <f>ROUND(G85/G$7*I$6,0)</f>
        <v>828</v>
      </c>
      <c r="L85" s="6"/>
      <c r="M85" s="6"/>
      <c r="N85" s="6"/>
      <c r="O85" s="6"/>
    </row>
    <row r="86" spans="1:8" s="6" customFormat="1" ht="18.75">
      <c r="A86" s="20" t="s">
        <v>93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41"/>
      <c r="H86" s="41"/>
    </row>
    <row r="87" spans="1:8" s="6" customFormat="1" ht="18.75">
      <c r="A87" s="20" t="s">
        <v>94</v>
      </c>
      <c r="B87" s="38">
        <v>1244795</v>
      </c>
      <c r="C87" s="38">
        <v>61066</v>
      </c>
      <c r="D87" s="41">
        <v>23590326.5</v>
      </c>
      <c r="E87" s="41">
        <v>10369863</v>
      </c>
      <c r="F87" s="41">
        <v>33960189.5</v>
      </c>
      <c r="G87" s="41"/>
      <c r="H87" s="41"/>
    </row>
    <row r="88" spans="1:8" s="6" customFormat="1" ht="18.75">
      <c r="A88" s="20" t="s">
        <v>95</v>
      </c>
      <c r="B88" s="38">
        <v>694932</v>
      </c>
      <c r="C88" s="38">
        <v>9310</v>
      </c>
      <c r="D88" s="41">
        <v>16961636.5</v>
      </c>
      <c r="E88" s="41">
        <v>5864035.5</v>
      </c>
      <c r="F88" s="41">
        <v>22825672</v>
      </c>
      <c r="G88" s="41"/>
      <c r="H88" s="41"/>
    </row>
    <row r="89" spans="1:8" s="6" customFormat="1" ht="18.75">
      <c r="A89" s="20" t="s">
        <v>96</v>
      </c>
      <c r="B89" s="38">
        <v>675017</v>
      </c>
      <c r="C89" s="38">
        <v>15530</v>
      </c>
      <c r="D89" s="41">
        <v>12855877</v>
      </c>
      <c r="E89" s="41">
        <v>5667313.5</v>
      </c>
      <c r="F89" s="41">
        <v>18523190.5</v>
      </c>
      <c r="G89" s="41"/>
      <c r="H89" s="41"/>
    </row>
    <row r="90" spans="1:8" s="6" customFormat="1" ht="18.75">
      <c r="A90" s="20" t="s">
        <v>97</v>
      </c>
      <c r="B90" s="38">
        <v>568191</v>
      </c>
      <c r="C90" s="38">
        <v>19235</v>
      </c>
      <c r="D90" s="41">
        <v>10870729.5</v>
      </c>
      <c r="E90" s="41">
        <v>4789714.5</v>
      </c>
      <c r="F90" s="41">
        <v>15660444</v>
      </c>
      <c r="G90" s="41"/>
      <c r="H90" s="41"/>
    </row>
    <row r="91" spans="1:8" s="6" customFormat="1" ht="18.75">
      <c r="A91" s="20" t="s">
        <v>98</v>
      </c>
      <c r="B91" s="38">
        <v>105928</v>
      </c>
      <c r="C91" s="38">
        <v>1991</v>
      </c>
      <c r="D91" s="41">
        <v>2070435.5</v>
      </c>
      <c r="E91" s="41">
        <v>855099</v>
      </c>
      <c r="F91" s="41">
        <v>2925534.5</v>
      </c>
      <c r="G91" s="41"/>
      <c r="H91" s="41"/>
    </row>
    <row r="92" spans="1:8" s="6" customFormat="1" ht="18.75">
      <c r="A92" s="20" t="s">
        <v>99</v>
      </c>
      <c r="B92" s="38">
        <v>227889</v>
      </c>
      <c r="C92" s="38">
        <v>13689</v>
      </c>
      <c r="D92" s="41">
        <v>4099561.5</v>
      </c>
      <c r="E92" s="41">
        <v>1885356</v>
      </c>
      <c r="F92" s="41">
        <v>5984917.5</v>
      </c>
      <c r="G92" s="41"/>
      <c r="H92" s="41"/>
    </row>
    <row r="93" spans="1:15" s="9" customFormat="1" ht="18.75">
      <c r="A93" s="40" t="s">
        <v>100</v>
      </c>
      <c r="B93" s="38">
        <f>SUM(B94:B98)</f>
        <v>1496426</v>
      </c>
      <c r="C93" s="38">
        <f>SUM(C94:C98)</f>
        <v>166646</v>
      </c>
      <c r="D93" s="38">
        <f>SUM(D94:D98)</f>
        <v>30404879</v>
      </c>
      <c r="E93" s="38">
        <f>SUM(E94:E98)</f>
        <v>12465864</v>
      </c>
      <c r="F93" s="38">
        <f>SUM(F94:F98)</f>
        <v>42870743</v>
      </c>
      <c r="G93" s="39">
        <f>ROUND(F93*0.3,0)</f>
        <v>12861223</v>
      </c>
      <c r="H93" s="39">
        <f>ROUND(G93/10000*0.3,0)*10000</f>
        <v>3860000</v>
      </c>
      <c r="I93" s="9">
        <f>ROUND(G93/G$7*I$6,0)</f>
        <v>355</v>
      </c>
      <c r="L93" s="6"/>
      <c r="M93" s="6"/>
      <c r="N93" s="6"/>
      <c r="O93" s="6"/>
    </row>
    <row r="94" spans="1:15" s="9" customFormat="1" ht="18.75">
      <c r="A94" s="20" t="s">
        <v>101</v>
      </c>
      <c r="B94" s="38">
        <v>0</v>
      </c>
      <c r="C94" s="38">
        <v>0</v>
      </c>
      <c r="D94" s="38">
        <v>0</v>
      </c>
      <c r="E94" s="38">
        <v>0</v>
      </c>
      <c r="F94" s="38">
        <v>0</v>
      </c>
      <c r="G94" s="41"/>
      <c r="H94" s="41"/>
      <c r="I94" s="6"/>
      <c r="J94" s="6"/>
      <c r="L94" s="6"/>
      <c r="M94" s="6"/>
      <c r="N94" s="6"/>
      <c r="O94" s="6"/>
    </row>
    <row r="95" spans="1:15" s="9" customFormat="1" ht="18.75">
      <c r="A95" s="20" t="s">
        <v>102</v>
      </c>
      <c r="B95" s="38">
        <v>288423</v>
      </c>
      <c r="C95" s="38">
        <v>49759</v>
      </c>
      <c r="D95" s="41">
        <v>5131641.5</v>
      </c>
      <c r="E95" s="41">
        <v>2389815</v>
      </c>
      <c r="F95" s="41">
        <v>7521456.5</v>
      </c>
      <c r="G95" s="41"/>
      <c r="H95" s="41"/>
      <c r="I95" s="6"/>
      <c r="J95" s="6"/>
      <c r="L95" s="6"/>
      <c r="M95" s="6"/>
      <c r="N95" s="6"/>
      <c r="O95" s="6"/>
    </row>
    <row r="96" spans="1:15" s="9" customFormat="1" ht="18.75">
      <c r="A96" s="20" t="s">
        <v>103</v>
      </c>
      <c r="B96" s="38">
        <v>480528</v>
      </c>
      <c r="C96" s="38">
        <v>45758</v>
      </c>
      <c r="D96" s="41">
        <v>9319007</v>
      </c>
      <c r="E96" s="41">
        <v>3939718.5</v>
      </c>
      <c r="F96" s="41">
        <v>13258725.5</v>
      </c>
      <c r="G96" s="41"/>
      <c r="H96" s="41"/>
      <c r="I96" s="6"/>
      <c r="J96" s="6"/>
      <c r="L96" s="6"/>
      <c r="M96" s="6"/>
      <c r="N96" s="6"/>
      <c r="O96" s="6"/>
    </row>
    <row r="97" spans="1:15" s="9" customFormat="1" ht="18.75">
      <c r="A97" s="20" t="s">
        <v>104</v>
      </c>
      <c r="B97" s="38">
        <v>113349</v>
      </c>
      <c r="C97" s="38">
        <v>12816</v>
      </c>
      <c r="D97" s="41">
        <v>2530162</v>
      </c>
      <c r="E97" s="41">
        <v>964399.5</v>
      </c>
      <c r="F97" s="41">
        <v>3494561.5</v>
      </c>
      <c r="G97" s="41"/>
      <c r="H97" s="41"/>
      <c r="I97" s="6"/>
      <c r="J97" s="6"/>
      <c r="L97" s="6"/>
      <c r="M97" s="6"/>
      <c r="N97" s="6"/>
      <c r="O97" s="6"/>
    </row>
    <row r="98" spans="1:15" s="9" customFormat="1" ht="18.75">
      <c r="A98" s="20" t="s">
        <v>105</v>
      </c>
      <c r="B98" s="38">
        <v>614126</v>
      </c>
      <c r="C98" s="38">
        <v>58313</v>
      </c>
      <c r="D98" s="41">
        <v>13424068.5</v>
      </c>
      <c r="E98" s="41">
        <v>5171931</v>
      </c>
      <c r="F98" s="41">
        <v>18595999.5</v>
      </c>
      <c r="G98" s="41"/>
      <c r="H98" s="41"/>
      <c r="I98" s="6"/>
      <c r="J98" s="6"/>
      <c r="L98" s="6"/>
      <c r="M98" s="6"/>
      <c r="N98" s="6"/>
      <c r="O98" s="6"/>
    </row>
    <row r="99" spans="1:15" s="9" customFormat="1" ht="18.75">
      <c r="A99" s="40" t="s">
        <v>106</v>
      </c>
      <c r="B99" s="38">
        <v>6702741</v>
      </c>
      <c r="C99" s="38">
        <v>360044</v>
      </c>
      <c r="D99" s="41">
        <v>126299304.5</v>
      </c>
      <c r="E99" s="41">
        <v>53299332</v>
      </c>
      <c r="F99" s="41">
        <v>179598636.5</v>
      </c>
      <c r="G99" s="39">
        <f aca="true" t="shared" si="1" ref="G99:G103">ROUND(F99*0.3,0)</f>
        <v>53879591</v>
      </c>
      <c r="H99" s="39">
        <f aca="true" t="shared" si="2" ref="H99:H103">ROUND(G99/10000*0.3,0)*10000</f>
        <v>16160000</v>
      </c>
      <c r="I99" s="9">
        <f>ROUND(G99/G$7*I$6,0)-1</f>
        <v>1488</v>
      </c>
      <c r="L99" s="6"/>
      <c r="M99" s="6"/>
      <c r="N99" s="6"/>
      <c r="O99" s="6"/>
    </row>
    <row r="100" spans="1:8" s="6" customFormat="1" ht="18.75">
      <c r="A100" s="20" t="s">
        <v>107</v>
      </c>
      <c r="B100" s="38">
        <v>6702741</v>
      </c>
      <c r="C100" s="38">
        <v>360044</v>
      </c>
      <c r="D100" s="41">
        <v>126299304.5</v>
      </c>
      <c r="E100" s="41">
        <v>53299332</v>
      </c>
      <c r="F100" s="41">
        <v>179598636.5</v>
      </c>
      <c r="G100" s="41"/>
      <c r="H100" s="41"/>
    </row>
    <row r="101" spans="1:15" s="9" customFormat="1" ht="18.75">
      <c r="A101" s="40" t="s">
        <v>108</v>
      </c>
      <c r="B101" s="38">
        <v>2805907</v>
      </c>
      <c r="C101" s="38">
        <v>93891</v>
      </c>
      <c r="D101" s="41">
        <v>56822049</v>
      </c>
      <c r="E101" s="41">
        <v>23700033</v>
      </c>
      <c r="F101" s="41">
        <v>80522082</v>
      </c>
      <c r="G101" s="39">
        <f t="shared" si="1"/>
        <v>24156625</v>
      </c>
      <c r="H101" s="39">
        <f t="shared" si="2"/>
        <v>7250000</v>
      </c>
      <c r="I101" s="9">
        <f aca="true" t="shared" si="3" ref="I99:I103">ROUND(G101/G$7*I$6,0)</f>
        <v>667</v>
      </c>
      <c r="L101" s="6"/>
      <c r="M101" s="6"/>
      <c r="N101" s="6"/>
      <c r="O101" s="6"/>
    </row>
    <row r="102" spans="1:8" s="6" customFormat="1" ht="18.75">
      <c r="A102" s="20" t="s">
        <v>109</v>
      </c>
      <c r="B102" s="38">
        <v>2805907</v>
      </c>
      <c r="C102" s="38">
        <v>93891</v>
      </c>
      <c r="D102" s="41">
        <v>56822049</v>
      </c>
      <c r="E102" s="41">
        <v>23700033</v>
      </c>
      <c r="F102" s="41">
        <v>80522082</v>
      </c>
      <c r="G102" s="41"/>
      <c r="H102" s="41"/>
    </row>
    <row r="103" spans="1:15" s="9" customFormat="1" ht="18.75">
      <c r="A103" s="40" t="s">
        <v>110</v>
      </c>
      <c r="B103" s="38">
        <f>SUM(B104:B111)</f>
        <v>2996326</v>
      </c>
      <c r="C103" s="38">
        <f>SUM(C104:C111)</f>
        <v>167883</v>
      </c>
      <c r="D103" s="38">
        <f>SUM(D104:D111)</f>
        <v>58285957.5</v>
      </c>
      <c r="E103" s="38">
        <f>SUM(E104:E111)</f>
        <v>25163356.5</v>
      </c>
      <c r="F103" s="38">
        <f>SUM(F104:F111)</f>
        <v>83449314</v>
      </c>
      <c r="G103" s="39">
        <f t="shared" si="1"/>
        <v>25034794</v>
      </c>
      <c r="H103" s="39">
        <f t="shared" si="2"/>
        <v>7510000</v>
      </c>
      <c r="I103" s="9">
        <f t="shared" si="3"/>
        <v>692</v>
      </c>
      <c r="L103" s="6"/>
      <c r="M103" s="6"/>
      <c r="N103" s="6"/>
      <c r="O103" s="6"/>
    </row>
    <row r="104" spans="1:8" s="6" customFormat="1" ht="18.75">
      <c r="A104" s="20" t="s">
        <v>111</v>
      </c>
      <c r="B104" s="38">
        <v>0</v>
      </c>
      <c r="C104" s="38">
        <v>0</v>
      </c>
      <c r="D104" s="38">
        <v>0</v>
      </c>
      <c r="E104" s="38">
        <v>0</v>
      </c>
      <c r="F104" s="38">
        <v>0</v>
      </c>
      <c r="G104" s="41"/>
      <c r="H104" s="41"/>
    </row>
    <row r="105" spans="1:8" s="6" customFormat="1" ht="18.75">
      <c r="A105" s="20" t="s">
        <v>112</v>
      </c>
      <c r="B105" s="38">
        <v>582003</v>
      </c>
      <c r="C105" s="38">
        <v>31734</v>
      </c>
      <c r="D105" s="41">
        <v>11724009.5</v>
      </c>
      <c r="E105" s="41">
        <v>4907902.5</v>
      </c>
      <c r="F105" s="41">
        <v>16631912</v>
      </c>
      <c r="G105" s="41"/>
      <c r="H105" s="41"/>
    </row>
    <row r="106" spans="1:8" s="6" customFormat="1" ht="18.75">
      <c r="A106" s="20" t="s">
        <v>113</v>
      </c>
      <c r="B106" s="38">
        <v>251634</v>
      </c>
      <c r="C106" s="38">
        <v>28163</v>
      </c>
      <c r="D106" s="41">
        <v>4476439</v>
      </c>
      <c r="E106" s="41">
        <v>2144088</v>
      </c>
      <c r="F106" s="41">
        <v>6620527</v>
      </c>
      <c r="G106" s="41"/>
      <c r="H106" s="41"/>
    </row>
    <row r="107" spans="1:8" s="6" customFormat="1" ht="18.75">
      <c r="A107" s="20" t="s">
        <v>114</v>
      </c>
      <c r="B107" s="38">
        <v>579124</v>
      </c>
      <c r="C107" s="38">
        <v>18667</v>
      </c>
      <c r="D107" s="41">
        <v>12449055</v>
      </c>
      <c r="E107" s="41">
        <v>4987863</v>
      </c>
      <c r="F107" s="41">
        <v>17436918</v>
      </c>
      <c r="G107" s="41"/>
      <c r="H107" s="41"/>
    </row>
    <row r="108" spans="1:8" s="6" customFormat="1" ht="18.75">
      <c r="A108" s="20" t="s">
        <v>115</v>
      </c>
      <c r="B108" s="38">
        <v>502948</v>
      </c>
      <c r="C108" s="38">
        <v>24391</v>
      </c>
      <c r="D108" s="41">
        <v>9417768.5</v>
      </c>
      <c r="E108" s="41">
        <v>4107676.5</v>
      </c>
      <c r="F108" s="41">
        <v>13525445</v>
      </c>
      <c r="G108" s="41"/>
      <c r="H108" s="41"/>
    </row>
    <row r="109" spans="1:8" s="6" customFormat="1" ht="18.75">
      <c r="A109" s="20" t="s">
        <v>116</v>
      </c>
      <c r="B109" s="38">
        <v>469478</v>
      </c>
      <c r="C109" s="38">
        <v>22460</v>
      </c>
      <c r="D109" s="41">
        <v>8669961</v>
      </c>
      <c r="E109" s="41">
        <v>3911679</v>
      </c>
      <c r="F109" s="41">
        <v>12581640</v>
      </c>
      <c r="G109" s="41"/>
      <c r="H109" s="41"/>
    </row>
    <row r="110" spans="1:8" s="6" customFormat="1" ht="18.75">
      <c r="A110" s="20" t="s">
        <v>117</v>
      </c>
      <c r="B110" s="38">
        <v>357714</v>
      </c>
      <c r="C110" s="38">
        <v>17975</v>
      </c>
      <c r="D110" s="41">
        <v>6990267</v>
      </c>
      <c r="E110" s="41">
        <v>3002688</v>
      </c>
      <c r="F110" s="41">
        <v>9992955</v>
      </c>
      <c r="G110" s="41"/>
      <c r="H110" s="41"/>
    </row>
    <row r="111" spans="1:8" s="6" customFormat="1" ht="18.75">
      <c r="A111" s="20" t="s">
        <v>118</v>
      </c>
      <c r="B111" s="38">
        <v>253425</v>
      </c>
      <c r="C111" s="38">
        <v>24493</v>
      </c>
      <c r="D111" s="41">
        <v>4558457.5</v>
      </c>
      <c r="E111" s="41">
        <v>2101459.5</v>
      </c>
      <c r="F111" s="41">
        <v>6659917</v>
      </c>
      <c r="G111" s="41"/>
      <c r="H111" s="41"/>
    </row>
    <row r="112" spans="1:15" s="9" customFormat="1" ht="18.75">
      <c r="A112" s="40" t="s">
        <v>119</v>
      </c>
      <c r="B112" s="38">
        <f>SUM(B113:B117)</f>
        <v>1388887</v>
      </c>
      <c r="C112" s="38">
        <f>SUM(C113:C117)</f>
        <v>52832</v>
      </c>
      <c r="D112" s="38">
        <f>SUM(D113:D117)</f>
        <v>29810195.5</v>
      </c>
      <c r="E112" s="38">
        <f>SUM(E113:E117)</f>
        <v>11685654</v>
      </c>
      <c r="F112" s="38">
        <f>SUM(F113:F117)</f>
        <v>41495849.5</v>
      </c>
      <c r="G112" s="39">
        <f>ROUND(F112*0.3,0)</f>
        <v>12448755</v>
      </c>
      <c r="H112" s="39">
        <f>ROUND(G112/10000*0.3,0)*10000</f>
        <v>3730000</v>
      </c>
      <c r="I112" s="9">
        <f>ROUND(G112/G$7*I$6,0)</f>
        <v>344</v>
      </c>
      <c r="L112" s="6"/>
      <c r="M112" s="6"/>
      <c r="N112" s="6"/>
      <c r="O112" s="6"/>
    </row>
    <row r="113" spans="1:15" s="9" customFormat="1" ht="18.75">
      <c r="A113" s="20" t="s">
        <v>120</v>
      </c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41"/>
      <c r="H113" s="41"/>
      <c r="I113" s="6"/>
      <c r="J113" s="6"/>
      <c r="L113" s="6"/>
      <c r="M113" s="6"/>
      <c r="N113" s="6"/>
      <c r="O113" s="6"/>
    </row>
    <row r="114" spans="1:15" s="9" customFormat="1" ht="18.75">
      <c r="A114" s="20" t="s">
        <v>121</v>
      </c>
      <c r="B114" s="38">
        <v>488600</v>
      </c>
      <c r="C114" s="38">
        <v>18061</v>
      </c>
      <c r="D114" s="41">
        <v>10751311.5</v>
      </c>
      <c r="E114" s="41">
        <v>4088106</v>
      </c>
      <c r="F114" s="41">
        <v>14839417.5</v>
      </c>
      <c r="G114" s="41"/>
      <c r="H114" s="41"/>
      <c r="I114" s="6"/>
      <c r="J114" s="6"/>
      <c r="L114" s="6"/>
      <c r="M114" s="6"/>
      <c r="N114" s="6"/>
      <c r="O114" s="6"/>
    </row>
    <row r="115" spans="1:15" s="9" customFormat="1" ht="18.75">
      <c r="A115" s="20" t="s">
        <v>122</v>
      </c>
      <c r="B115" s="38">
        <v>208353</v>
      </c>
      <c r="C115" s="38">
        <v>9872</v>
      </c>
      <c r="D115" s="41">
        <v>4603646.5</v>
      </c>
      <c r="E115" s="41">
        <v>1776951</v>
      </c>
      <c r="F115" s="41">
        <v>6380597.5</v>
      </c>
      <c r="G115" s="41"/>
      <c r="H115" s="41"/>
      <c r="I115" s="6"/>
      <c r="J115" s="6"/>
      <c r="L115" s="6"/>
      <c r="M115" s="6"/>
      <c r="N115" s="6"/>
      <c r="O115" s="6"/>
    </row>
    <row r="116" spans="1:15" s="9" customFormat="1" ht="18.75">
      <c r="A116" s="20" t="s">
        <v>123</v>
      </c>
      <c r="B116" s="38">
        <v>273371</v>
      </c>
      <c r="C116" s="38">
        <v>8944</v>
      </c>
      <c r="D116" s="41">
        <v>5845696.5</v>
      </c>
      <c r="E116" s="41">
        <v>2319070.5</v>
      </c>
      <c r="F116" s="41">
        <v>8164767</v>
      </c>
      <c r="G116" s="41"/>
      <c r="H116" s="41"/>
      <c r="I116" s="6"/>
      <c r="J116" s="6"/>
      <c r="L116" s="6"/>
      <c r="M116" s="6"/>
      <c r="N116" s="6"/>
      <c r="O116" s="6"/>
    </row>
    <row r="117" spans="1:15" s="9" customFormat="1" ht="18.75">
      <c r="A117" s="20" t="s">
        <v>124</v>
      </c>
      <c r="B117" s="38">
        <v>418563</v>
      </c>
      <c r="C117" s="38">
        <v>15955</v>
      </c>
      <c r="D117" s="41">
        <v>8609541</v>
      </c>
      <c r="E117" s="41">
        <v>3501526.5</v>
      </c>
      <c r="F117" s="41">
        <v>12111067.5</v>
      </c>
      <c r="G117" s="41"/>
      <c r="H117" s="41"/>
      <c r="I117" s="6"/>
      <c r="J117" s="6"/>
      <c r="L117" s="6"/>
      <c r="M117" s="6"/>
      <c r="N117" s="6"/>
      <c r="O117" s="6"/>
    </row>
    <row r="118" spans="1:15" s="9" customFormat="1" ht="18.75">
      <c r="A118" s="40" t="s">
        <v>125</v>
      </c>
      <c r="B118" s="38">
        <f>SUM(B119:B128)</f>
        <v>3867934</v>
      </c>
      <c r="C118" s="38">
        <f>SUM(C119:C128)</f>
        <v>327534</v>
      </c>
      <c r="D118" s="38">
        <f>SUM(D119:D128)</f>
        <v>74531383.5</v>
      </c>
      <c r="E118" s="38">
        <f>SUM(E119:E128)</f>
        <v>32265495</v>
      </c>
      <c r="F118" s="38">
        <f>SUM(F119:F128)</f>
        <v>106796878.5</v>
      </c>
      <c r="G118" s="39">
        <f>ROUND(F118*0.3,0)</f>
        <v>32039064</v>
      </c>
      <c r="H118" s="39">
        <f>ROUND(G118/10000*0.3,0)*10000</f>
        <v>9610000</v>
      </c>
      <c r="I118" s="9">
        <f>ROUND(G118/G$7*I$6,0)</f>
        <v>885</v>
      </c>
      <c r="L118" s="6"/>
      <c r="M118" s="6"/>
      <c r="N118" s="6"/>
      <c r="O118" s="6"/>
    </row>
    <row r="119" spans="1:15" s="9" customFormat="1" ht="18.75">
      <c r="A119" s="20" t="s">
        <v>126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41"/>
      <c r="H119" s="41"/>
      <c r="I119" s="6"/>
      <c r="J119" s="6"/>
      <c r="L119" s="6"/>
      <c r="M119" s="6"/>
      <c r="N119" s="6"/>
      <c r="O119" s="6"/>
    </row>
    <row r="120" spans="1:15" s="9" customFormat="1" ht="18.75">
      <c r="A120" s="20" t="s">
        <v>127</v>
      </c>
      <c r="B120" s="38">
        <v>263834</v>
      </c>
      <c r="C120" s="38">
        <v>45750</v>
      </c>
      <c r="D120" s="41">
        <v>4900683</v>
      </c>
      <c r="E120" s="41">
        <v>2232652.5</v>
      </c>
      <c r="F120" s="41">
        <v>7133335.5</v>
      </c>
      <c r="G120" s="41"/>
      <c r="H120" s="41"/>
      <c r="I120" s="6"/>
      <c r="J120" s="6"/>
      <c r="L120" s="6"/>
      <c r="M120" s="6"/>
      <c r="N120" s="6"/>
      <c r="O120" s="6"/>
    </row>
    <row r="121" spans="1:15" s="9" customFormat="1" ht="18.75">
      <c r="A121" s="20" t="s">
        <v>128</v>
      </c>
      <c r="B121" s="38">
        <v>381068</v>
      </c>
      <c r="C121" s="38">
        <v>47148</v>
      </c>
      <c r="D121" s="41">
        <v>8262254.5</v>
      </c>
      <c r="E121" s="41">
        <v>3253279.5</v>
      </c>
      <c r="F121" s="41">
        <v>11515534</v>
      </c>
      <c r="G121" s="41"/>
      <c r="H121" s="41"/>
      <c r="I121" s="6"/>
      <c r="J121" s="6"/>
      <c r="L121" s="6"/>
      <c r="M121" s="6"/>
      <c r="N121" s="6"/>
      <c r="O121" s="6"/>
    </row>
    <row r="122" spans="1:15" s="9" customFormat="1" ht="18.75">
      <c r="A122" s="20" t="s">
        <v>129</v>
      </c>
      <c r="B122" s="38">
        <v>193387</v>
      </c>
      <c r="C122" s="38">
        <v>37304</v>
      </c>
      <c r="D122" s="41">
        <v>3663199.5</v>
      </c>
      <c r="E122" s="41">
        <v>1636362</v>
      </c>
      <c r="F122" s="41">
        <v>5299561.5</v>
      </c>
      <c r="G122" s="41"/>
      <c r="H122" s="41"/>
      <c r="I122" s="6"/>
      <c r="J122" s="6"/>
      <c r="L122" s="6"/>
      <c r="M122" s="6"/>
      <c r="N122" s="6"/>
      <c r="O122" s="6"/>
    </row>
    <row r="123" spans="1:15" s="9" customFormat="1" ht="18.75">
      <c r="A123" s="20" t="s">
        <v>130</v>
      </c>
      <c r="B123" s="38">
        <v>326270</v>
      </c>
      <c r="C123" s="38">
        <v>48836</v>
      </c>
      <c r="D123" s="41">
        <v>5530761</v>
      </c>
      <c r="E123" s="41">
        <v>2731621.5</v>
      </c>
      <c r="F123" s="41">
        <v>8262382.5</v>
      </c>
      <c r="G123" s="41"/>
      <c r="H123" s="41"/>
      <c r="I123" s="6"/>
      <c r="J123" s="6"/>
      <c r="L123" s="6"/>
      <c r="M123" s="6"/>
      <c r="N123" s="6"/>
      <c r="O123" s="6"/>
    </row>
    <row r="124" spans="1:15" s="9" customFormat="1" ht="18.75">
      <c r="A124" s="20" t="s">
        <v>131</v>
      </c>
      <c r="B124" s="38">
        <v>438051</v>
      </c>
      <c r="C124" s="38">
        <v>27652</v>
      </c>
      <c r="D124" s="41">
        <v>8104479</v>
      </c>
      <c r="E124" s="41">
        <v>3637935</v>
      </c>
      <c r="F124" s="41">
        <v>11742414</v>
      </c>
      <c r="G124" s="41"/>
      <c r="H124" s="41"/>
      <c r="I124" s="6"/>
      <c r="J124" s="6"/>
      <c r="L124" s="6"/>
      <c r="M124" s="6"/>
      <c r="N124" s="6"/>
      <c r="O124" s="6"/>
    </row>
    <row r="125" spans="1:15" s="9" customFormat="1" ht="18.75">
      <c r="A125" s="20" t="s">
        <v>132</v>
      </c>
      <c r="B125" s="38">
        <v>370596</v>
      </c>
      <c r="C125" s="38">
        <v>56687</v>
      </c>
      <c r="D125" s="41">
        <v>6247643</v>
      </c>
      <c r="E125" s="41">
        <v>3100635</v>
      </c>
      <c r="F125" s="41">
        <v>9348278</v>
      </c>
      <c r="G125" s="41"/>
      <c r="H125" s="41"/>
      <c r="I125" s="6"/>
      <c r="J125" s="6"/>
      <c r="L125" s="6"/>
      <c r="M125" s="6"/>
      <c r="N125" s="6"/>
      <c r="O125" s="6"/>
    </row>
    <row r="126" spans="1:15" s="9" customFormat="1" ht="18.75">
      <c r="A126" s="20" t="s">
        <v>133</v>
      </c>
      <c r="B126" s="38">
        <v>699336</v>
      </c>
      <c r="C126" s="38">
        <v>10125</v>
      </c>
      <c r="D126" s="41">
        <v>13698832.5</v>
      </c>
      <c r="E126" s="41">
        <v>5759811</v>
      </c>
      <c r="F126" s="41">
        <v>19458643.5</v>
      </c>
      <c r="G126" s="41"/>
      <c r="H126" s="41"/>
      <c r="I126" s="6"/>
      <c r="J126" s="6"/>
      <c r="L126" s="6"/>
      <c r="M126" s="6"/>
      <c r="N126" s="6"/>
      <c r="O126" s="6"/>
    </row>
    <row r="127" spans="1:15" s="9" customFormat="1" ht="18.75">
      <c r="A127" s="20" t="s">
        <v>134</v>
      </c>
      <c r="B127" s="38">
        <v>720554</v>
      </c>
      <c r="C127" s="38">
        <v>23577</v>
      </c>
      <c r="D127" s="41">
        <v>15051966</v>
      </c>
      <c r="E127" s="41">
        <v>5962887</v>
      </c>
      <c r="F127" s="41">
        <v>21014853</v>
      </c>
      <c r="G127" s="41"/>
      <c r="H127" s="41"/>
      <c r="I127" s="6"/>
      <c r="J127" s="6"/>
      <c r="L127" s="6"/>
      <c r="M127" s="6"/>
      <c r="N127" s="6"/>
      <c r="O127" s="6"/>
    </row>
    <row r="128" spans="1:15" s="9" customFormat="1" ht="18.75">
      <c r="A128" s="20" t="s">
        <v>135</v>
      </c>
      <c r="B128" s="38">
        <v>474838</v>
      </c>
      <c r="C128" s="38">
        <v>30455</v>
      </c>
      <c r="D128" s="41">
        <v>9071565</v>
      </c>
      <c r="E128" s="41">
        <v>3950311.5</v>
      </c>
      <c r="F128" s="41">
        <v>13021876.5</v>
      </c>
      <c r="G128" s="41"/>
      <c r="H128" s="41"/>
      <c r="I128" s="6"/>
      <c r="J128" s="6"/>
      <c r="L128" s="6"/>
      <c r="M128" s="6"/>
      <c r="N128" s="6"/>
      <c r="O128" s="6"/>
    </row>
    <row r="129" spans="1:15" s="9" customFormat="1" ht="18.75">
      <c r="A129" s="40" t="s">
        <v>136</v>
      </c>
      <c r="B129" s="38">
        <f>SUM(B130:B135)</f>
        <v>2986682</v>
      </c>
      <c r="C129" s="38">
        <f>SUM(C130:C135)</f>
        <v>129872</v>
      </c>
      <c r="D129" s="38">
        <f>SUM(D130:D135)</f>
        <v>57555422</v>
      </c>
      <c r="E129" s="38">
        <f>SUM(E130:E135)</f>
        <v>24081372</v>
      </c>
      <c r="F129" s="38">
        <f>SUM(F130:F135)</f>
        <v>81636794</v>
      </c>
      <c r="G129" s="39">
        <f>ROUND(F129*0.3,0)</f>
        <v>24491038</v>
      </c>
      <c r="H129" s="39">
        <f>ROUND(G129/10000*0.3,0)*10000</f>
        <v>7350000</v>
      </c>
      <c r="I129" s="9">
        <f>ROUND(G129/G$7*I$6,0)</f>
        <v>677</v>
      </c>
      <c r="L129" s="6"/>
      <c r="M129" s="6"/>
      <c r="N129" s="6"/>
      <c r="O129" s="6"/>
    </row>
    <row r="130" spans="1:15" s="9" customFormat="1" ht="18.75">
      <c r="A130" s="20" t="s">
        <v>137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41"/>
      <c r="H130" s="41"/>
      <c r="I130" s="6"/>
      <c r="J130" s="6"/>
      <c r="L130" s="6"/>
      <c r="M130" s="6"/>
      <c r="N130" s="6"/>
      <c r="O130" s="6"/>
    </row>
    <row r="131" spans="1:15" s="9" customFormat="1" ht="18.75">
      <c r="A131" s="20" t="s">
        <v>138</v>
      </c>
      <c r="B131" s="38">
        <v>525378</v>
      </c>
      <c r="C131" s="38">
        <v>22811</v>
      </c>
      <c r="D131" s="41">
        <v>10099647.5</v>
      </c>
      <c r="E131" s="41">
        <v>4244584.5</v>
      </c>
      <c r="F131" s="41">
        <v>14344232</v>
      </c>
      <c r="G131" s="41"/>
      <c r="H131" s="41"/>
      <c r="I131" s="6"/>
      <c r="J131" s="6"/>
      <c r="L131" s="6"/>
      <c r="M131" s="6"/>
      <c r="N131" s="6"/>
      <c r="O131" s="6"/>
    </row>
    <row r="132" spans="1:15" s="9" customFormat="1" ht="18.75">
      <c r="A132" s="20" t="s">
        <v>139</v>
      </c>
      <c r="B132" s="38">
        <v>772833</v>
      </c>
      <c r="C132" s="38">
        <v>52336</v>
      </c>
      <c r="D132" s="41">
        <v>14478727.5</v>
      </c>
      <c r="E132" s="41">
        <v>6251751</v>
      </c>
      <c r="F132" s="41">
        <v>20730478.5</v>
      </c>
      <c r="G132" s="41"/>
      <c r="H132" s="41"/>
      <c r="I132" s="6"/>
      <c r="J132" s="6"/>
      <c r="L132" s="6"/>
      <c r="M132" s="6"/>
      <c r="N132" s="6"/>
      <c r="O132" s="6"/>
    </row>
    <row r="133" spans="1:15" s="9" customFormat="1" ht="18.75">
      <c r="A133" s="20" t="s">
        <v>140</v>
      </c>
      <c r="B133" s="38">
        <v>651425</v>
      </c>
      <c r="C133" s="38">
        <v>21178</v>
      </c>
      <c r="D133" s="41">
        <v>12695776</v>
      </c>
      <c r="E133" s="41">
        <v>5317074</v>
      </c>
      <c r="F133" s="41">
        <v>18012850</v>
      </c>
      <c r="G133" s="41"/>
      <c r="H133" s="41"/>
      <c r="I133" s="6"/>
      <c r="J133" s="6"/>
      <c r="L133" s="6"/>
      <c r="M133" s="6"/>
      <c r="N133" s="6"/>
      <c r="O133" s="6"/>
    </row>
    <row r="134" spans="1:15" s="9" customFormat="1" ht="18.75">
      <c r="A134" s="20" t="s">
        <v>141</v>
      </c>
      <c r="B134" s="38">
        <v>599867</v>
      </c>
      <c r="C134" s="38">
        <v>13684</v>
      </c>
      <c r="D134" s="41">
        <v>11935140</v>
      </c>
      <c r="E134" s="41">
        <v>4739643</v>
      </c>
      <c r="F134" s="41">
        <v>16674783</v>
      </c>
      <c r="G134" s="41"/>
      <c r="H134" s="41"/>
      <c r="I134" s="6"/>
      <c r="J134" s="6"/>
      <c r="L134" s="6"/>
      <c r="M134" s="6"/>
      <c r="N134" s="6"/>
      <c r="O134" s="6"/>
    </row>
    <row r="135" spans="1:15" s="9" customFormat="1" ht="18.75">
      <c r="A135" s="20" t="s">
        <v>142</v>
      </c>
      <c r="B135" s="38">
        <v>437179</v>
      </c>
      <c r="C135" s="38">
        <v>19863</v>
      </c>
      <c r="D135" s="41">
        <v>8346131</v>
      </c>
      <c r="E135" s="41">
        <v>3528319.5</v>
      </c>
      <c r="F135" s="41">
        <v>11874450.5</v>
      </c>
      <c r="G135" s="41"/>
      <c r="H135" s="41"/>
      <c r="I135" s="6"/>
      <c r="J135" s="6"/>
      <c r="L135" s="6"/>
      <c r="M135" s="6"/>
      <c r="N135" s="6"/>
      <c r="O135" s="6"/>
    </row>
    <row r="136" spans="1:15" s="9" customFormat="1" ht="18.75">
      <c r="A136" s="40" t="s">
        <v>143</v>
      </c>
      <c r="B136" s="38">
        <f>SUM(B137:B145)</f>
        <v>2096503</v>
      </c>
      <c r="C136" s="38">
        <f>SUM(C137:C145)</f>
        <v>155485</v>
      </c>
      <c r="D136" s="38">
        <f>SUM(D137:D145)</f>
        <v>38402437.5</v>
      </c>
      <c r="E136" s="38">
        <f>SUM(E137:E145)</f>
        <v>17200782</v>
      </c>
      <c r="F136" s="38">
        <f>SUM(F137:F145)</f>
        <v>55603219.5</v>
      </c>
      <c r="G136" s="39">
        <f>ROUND(F136*0.3,0)</f>
        <v>16680966</v>
      </c>
      <c r="H136" s="39">
        <f>ROUND(G136/10000*0.3,0)*10000</f>
        <v>5000000</v>
      </c>
      <c r="I136" s="9">
        <f>ROUND(G136/G$7*I$6,0)</f>
        <v>461</v>
      </c>
      <c r="L136" s="6"/>
      <c r="M136" s="6"/>
      <c r="N136" s="6"/>
      <c r="O136" s="6"/>
    </row>
    <row r="137" spans="1:8" s="6" customFormat="1" ht="18.75">
      <c r="A137" s="20" t="s">
        <v>144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41"/>
      <c r="H137" s="41"/>
    </row>
    <row r="138" spans="1:8" s="6" customFormat="1" ht="18.75">
      <c r="A138" s="20" t="s">
        <v>145</v>
      </c>
      <c r="B138" s="38">
        <v>367599</v>
      </c>
      <c r="C138" s="38">
        <v>30472</v>
      </c>
      <c r="D138" s="41">
        <v>6473748</v>
      </c>
      <c r="E138" s="41">
        <v>3098754</v>
      </c>
      <c r="F138" s="41">
        <v>9572502</v>
      </c>
      <c r="G138" s="41"/>
      <c r="H138" s="41"/>
    </row>
    <row r="139" spans="1:8" s="6" customFormat="1" ht="18.75">
      <c r="A139" s="20" t="s">
        <v>146</v>
      </c>
      <c r="B139" s="38">
        <v>210648</v>
      </c>
      <c r="C139" s="38">
        <v>11731</v>
      </c>
      <c r="D139" s="41">
        <v>3958144</v>
      </c>
      <c r="E139" s="41">
        <v>1795032</v>
      </c>
      <c r="F139" s="41">
        <v>5753176</v>
      </c>
      <c r="G139" s="41"/>
      <c r="H139" s="41"/>
    </row>
    <row r="140" spans="1:8" s="6" customFormat="1" ht="18.75">
      <c r="A140" s="20" t="s">
        <v>147</v>
      </c>
      <c r="B140" s="38">
        <v>399942</v>
      </c>
      <c r="C140" s="38">
        <v>45062</v>
      </c>
      <c r="D140" s="41">
        <v>7003689.5</v>
      </c>
      <c r="E140" s="41">
        <v>3279010.5</v>
      </c>
      <c r="F140" s="41">
        <v>10282700</v>
      </c>
      <c r="G140" s="41"/>
      <c r="H140" s="41"/>
    </row>
    <row r="141" spans="1:8" s="6" customFormat="1" ht="18.75">
      <c r="A141" s="20" t="s">
        <v>148</v>
      </c>
      <c r="B141" s="38">
        <v>192492</v>
      </c>
      <c r="C141" s="38">
        <v>10411</v>
      </c>
      <c r="D141" s="41">
        <v>3513845.5</v>
      </c>
      <c r="E141" s="41">
        <v>1544728.5</v>
      </c>
      <c r="F141" s="41">
        <v>5058574</v>
      </c>
      <c r="G141" s="41"/>
      <c r="H141" s="41"/>
    </row>
    <row r="142" spans="1:8" s="6" customFormat="1" ht="18.75">
      <c r="A142" s="20" t="s">
        <v>149</v>
      </c>
      <c r="B142" s="38">
        <v>294179</v>
      </c>
      <c r="C142" s="38">
        <v>18614</v>
      </c>
      <c r="D142" s="41">
        <v>5490968</v>
      </c>
      <c r="E142" s="41">
        <v>2326437</v>
      </c>
      <c r="F142" s="41">
        <v>7817405</v>
      </c>
      <c r="G142" s="41"/>
      <c r="H142" s="41"/>
    </row>
    <row r="143" spans="1:8" s="6" customFormat="1" ht="18.75">
      <c r="A143" s="20" t="s">
        <v>150</v>
      </c>
      <c r="B143" s="38">
        <v>174396</v>
      </c>
      <c r="C143" s="38">
        <v>21740</v>
      </c>
      <c r="D143" s="41">
        <v>3178138.5</v>
      </c>
      <c r="E143" s="41">
        <v>1399212</v>
      </c>
      <c r="F143" s="41">
        <v>4577350.5</v>
      </c>
      <c r="G143" s="41"/>
      <c r="H143" s="41"/>
    </row>
    <row r="144" spans="1:8" s="6" customFormat="1" ht="18.75">
      <c r="A144" s="20" t="s">
        <v>151</v>
      </c>
      <c r="B144" s="38">
        <v>138351</v>
      </c>
      <c r="C144" s="38">
        <v>5573</v>
      </c>
      <c r="D144" s="41">
        <v>2633140</v>
      </c>
      <c r="E144" s="41">
        <v>1099107</v>
      </c>
      <c r="F144" s="41">
        <v>3732247</v>
      </c>
      <c r="G144" s="41"/>
      <c r="H144" s="41"/>
    </row>
    <row r="145" spans="1:8" s="6" customFormat="1" ht="18.75">
      <c r="A145" s="20" t="s">
        <v>152</v>
      </c>
      <c r="B145" s="38">
        <v>318896</v>
      </c>
      <c r="C145" s="38">
        <v>11882</v>
      </c>
      <c r="D145" s="41">
        <v>6150764</v>
      </c>
      <c r="E145" s="41">
        <v>2658501</v>
      </c>
      <c r="F145" s="41">
        <v>8809265</v>
      </c>
      <c r="G145" s="41"/>
      <c r="H145" s="41"/>
    </row>
    <row r="146" spans="1:15" s="9" customFormat="1" ht="18.75">
      <c r="A146" s="40" t="s">
        <v>153</v>
      </c>
      <c r="B146" s="38">
        <f>SUM(B147:B155)</f>
        <v>2245003</v>
      </c>
      <c r="C146" s="38">
        <f>SUM(C147:C155)</f>
        <v>182004</v>
      </c>
      <c r="D146" s="38">
        <f>SUM(D147:D155)</f>
        <v>40473983</v>
      </c>
      <c r="E146" s="38">
        <f>SUM(E147:E155)</f>
        <v>18565380</v>
      </c>
      <c r="F146" s="38">
        <f>SUM(F147:F155)</f>
        <v>59039363</v>
      </c>
      <c r="G146" s="39">
        <f>ROUND(F146*0.3,0)</f>
        <v>17711809</v>
      </c>
      <c r="H146" s="39">
        <f>ROUND(G146/10000*0.3,0)*10000</f>
        <v>5310000</v>
      </c>
      <c r="I146" s="9">
        <f>ROUND(G146/G$7*I$6,0)</f>
        <v>489</v>
      </c>
      <c r="L146" s="6"/>
      <c r="M146" s="6"/>
      <c r="N146" s="6"/>
      <c r="O146" s="6"/>
    </row>
    <row r="147" spans="1:8" s="6" customFormat="1" ht="18.75">
      <c r="A147" s="20" t="s">
        <v>154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41"/>
      <c r="H147" s="41"/>
    </row>
    <row r="148" spans="1:8" s="6" customFormat="1" ht="18.75">
      <c r="A148" s="20" t="s">
        <v>155</v>
      </c>
      <c r="B148" s="38">
        <v>679510</v>
      </c>
      <c r="C148" s="38">
        <v>46513</v>
      </c>
      <c r="D148" s="41">
        <v>12294232.5</v>
      </c>
      <c r="E148" s="41">
        <v>5628055.5</v>
      </c>
      <c r="F148" s="41">
        <v>17922288</v>
      </c>
      <c r="G148" s="41"/>
      <c r="H148" s="41"/>
    </row>
    <row r="149" spans="1:8" s="6" customFormat="1" ht="18.75">
      <c r="A149" s="20" t="s">
        <v>156</v>
      </c>
      <c r="B149" s="38">
        <v>180911</v>
      </c>
      <c r="C149" s="38">
        <v>25970</v>
      </c>
      <c r="D149" s="41">
        <v>3018317</v>
      </c>
      <c r="E149" s="41">
        <v>1490562</v>
      </c>
      <c r="F149" s="41">
        <v>4508879</v>
      </c>
      <c r="G149" s="41"/>
      <c r="H149" s="41"/>
    </row>
    <row r="150" spans="1:8" s="6" customFormat="1" ht="18.75">
      <c r="A150" s="20" t="s">
        <v>157</v>
      </c>
      <c r="B150" s="38">
        <v>192083</v>
      </c>
      <c r="C150" s="38">
        <v>23608</v>
      </c>
      <c r="D150" s="41">
        <v>3353762.5</v>
      </c>
      <c r="E150" s="41">
        <v>1596231</v>
      </c>
      <c r="F150" s="41">
        <v>4949993.5</v>
      </c>
      <c r="G150" s="41"/>
      <c r="H150" s="41"/>
    </row>
    <row r="151" spans="1:8" s="6" customFormat="1" ht="18.75">
      <c r="A151" s="20" t="s">
        <v>158</v>
      </c>
      <c r="B151" s="38">
        <v>48399</v>
      </c>
      <c r="C151" s="38">
        <v>5307</v>
      </c>
      <c r="D151" s="41">
        <v>859459</v>
      </c>
      <c r="E151" s="41">
        <v>399226.5</v>
      </c>
      <c r="F151" s="41">
        <v>1258685.5</v>
      </c>
      <c r="G151" s="41"/>
      <c r="H151" s="41"/>
    </row>
    <row r="152" spans="1:8" s="6" customFormat="1" ht="18.75">
      <c r="A152" s="20" t="s">
        <v>159</v>
      </c>
      <c r="B152" s="38">
        <v>62970</v>
      </c>
      <c r="C152" s="38">
        <v>6378</v>
      </c>
      <c r="D152" s="41">
        <v>1086678</v>
      </c>
      <c r="E152" s="41">
        <v>518692.5</v>
      </c>
      <c r="F152" s="41">
        <v>1605370.5</v>
      </c>
      <c r="G152" s="41"/>
      <c r="H152" s="41"/>
    </row>
    <row r="153" spans="1:8" s="6" customFormat="1" ht="18.75">
      <c r="A153" s="20" t="s">
        <v>160</v>
      </c>
      <c r="B153" s="38">
        <v>369141</v>
      </c>
      <c r="C153" s="38">
        <v>35969</v>
      </c>
      <c r="D153" s="41">
        <v>6429981.5</v>
      </c>
      <c r="E153" s="41">
        <v>3040159.5</v>
      </c>
      <c r="F153" s="41">
        <v>9470141</v>
      </c>
      <c r="G153" s="41"/>
      <c r="H153" s="41"/>
    </row>
    <row r="154" spans="1:8" s="6" customFormat="1" ht="18.75">
      <c r="A154" s="20" t="s">
        <v>161</v>
      </c>
      <c r="B154" s="38">
        <v>498663</v>
      </c>
      <c r="C154" s="38">
        <v>24128</v>
      </c>
      <c r="D154" s="41">
        <v>9466788.5</v>
      </c>
      <c r="E154" s="41">
        <v>4117747.5</v>
      </c>
      <c r="F154" s="41">
        <v>13584536</v>
      </c>
      <c r="G154" s="41"/>
      <c r="H154" s="41"/>
    </row>
    <row r="155" spans="1:8" s="6" customFormat="1" ht="18.75">
      <c r="A155" s="20" t="s">
        <v>162</v>
      </c>
      <c r="B155" s="38">
        <v>213326</v>
      </c>
      <c r="C155" s="38">
        <v>14131</v>
      </c>
      <c r="D155" s="41">
        <v>3964764</v>
      </c>
      <c r="E155" s="41">
        <v>1774705.5</v>
      </c>
      <c r="F155" s="41">
        <v>5739469.5</v>
      </c>
      <c r="G155" s="41"/>
      <c r="H155" s="41"/>
    </row>
    <row r="156" spans="1:15" s="9" customFormat="1" ht="18.75">
      <c r="A156" s="40" t="s">
        <v>163</v>
      </c>
      <c r="B156" s="38">
        <f>SUM(B157:B161)</f>
        <v>1460959</v>
      </c>
      <c r="C156" s="38">
        <f>SUM(C157:C161)</f>
        <v>48961</v>
      </c>
      <c r="D156" s="38">
        <f>SUM(D157:D161)</f>
        <v>28563271.5</v>
      </c>
      <c r="E156" s="38">
        <f>SUM(E157:E161)</f>
        <v>11836233</v>
      </c>
      <c r="F156" s="38">
        <f>SUM(F157:F161)</f>
        <v>40399504.5</v>
      </c>
      <c r="G156" s="39">
        <f>ROUND(F156*0.3,0)</f>
        <v>12119851</v>
      </c>
      <c r="H156" s="39">
        <f>ROUND(G156/10000*0.3,0)*10000</f>
        <v>3640000</v>
      </c>
      <c r="I156" s="9">
        <f>ROUND(G156/G$7*I$6,0)</f>
        <v>335</v>
      </c>
      <c r="L156" s="6"/>
      <c r="M156" s="6"/>
      <c r="N156" s="6"/>
      <c r="O156" s="6"/>
    </row>
    <row r="157" spans="1:8" s="6" customFormat="1" ht="18.75">
      <c r="A157" s="20" t="s">
        <v>164</v>
      </c>
      <c r="B157" s="38">
        <v>0</v>
      </c>
      <c r="C157" s="38">
        <v>0</v>
      </c>
      <c r="D157" s="38">
        <v>0</v>
      </c>
      <c r="E157" s="38">
        <v>0</v>
      </c>
      <c r="F157" s="38">
        <v>0</v>
      </c>
      <c r="G157" s="41"/>
      <c r="H157" s="41"/>
    </row>
    <row r="158" spans="1:8" s="6" customFormat="1" ht="18.75">
      <c r="A158" s="20" t="s">
        <v>165</v>
      </c>
      <c r="B158" s="38">
        <v>379110</v>
      </c>
      <c r="C158" s="38">
        <v>20878</v>
      </c>
      <c r="D158" s="41">
        <v>6695396.5</v>
      </c>
      <c r="E158" s="41">
        <v>2987653.5</v>
      </c>
      <c r="F158" s="41">
        <v>9683050</v>
      </c>
      <c r="G158" s="41"/>
      <c r="H158" s="41"/>
    </row>
    <row r="159" spans="1:8" s="6" customFormat="1" ht="18.75">
      <c r="A159" s="20" t="s">
        <v>166</v>
      </c>
      <c r="B159" s="38">
        <v>584650</v>
      </c>
      <c r="C159" s="38">
        <v>13040</v>
      </c>
      <c r="D159" s="41">
        <v>12292967</v>
      </c>
      <c r="E159" s="41">
        <v>4796658</v>
      </c>
      <c r="F159" s="41">
        <v>17089625</v>
      </c>
      <c r="G159" s="41"/>
      <c r="H159" s="41"/>
    </row>
    <row r="160" spans="1:8" s="6" customFormat="1" ht="18.75">
      <c r="A160" s="20" t="s">
        <v>167</v>
      </c>
      <c r="B160" s="38">
        <v>74703</v>
      </c>
      <c r="C160" s="38">
        <v>44</v>
      </c>
      <c r="D160" s="41">
        <v>1409824</v>
      </c>
      <c r="E160" s="41">
        <v>614538</v>
      </c>
      <c r="F160" s="41">
        <v>2024362</v>
      </c>
      <c r="G160" s="41"/>
      <c r="H160" s="41"/>
    </row>
    <row r="161" spans="1:8" s="6" customFormat="1" ht="18.75">
      <c r="A161" s="20" t="s">
        <v>168</v>
      </c>
      <c r="B161" s="38">
        <v>422496</v>
      </c>
      <c r="C161" s="38">
        <v>14999</v>
      </c>
      <c r="D161" s="41">
        <v>8165084</v>
      </c>
      <c r="E161" s="41">
        <v>3437383.5</v>
      </c>
      <c r="F161" s="41">
        <v>11602467.5</v>
      </c>
      <c r="G161" s="41"/>
      <c r="H161" s="41"/>
    </row>
    <row r="162" spans="1:15" s="9" customFormat="1" ht="18.75">
      <c r="A162" s="40" t="s">
        <v>169</v>
      </c>
      <c r="B162" s="38">
        <f>SUM(B163:B168)</f>
        <v>3231535</v>
      </c>
      <c r="C162" s="38">
        <f>SUM(C163:C168)</f>
        <v>344169</v>
      </c>
      <c r="D162" s="38">
        <f>SUM(D163:D168)</f>
        <v>62002786.5</v>
      </c>
      <c r="E162" s="38">
        <f>SUM(E163:E168)</f>
        <v>25931812.5</v>
      </c>
      <c r="F162" s="38">
        <f>SUM(F163:F168)</f>
        <v>87934599</v>
      </c>
      <c r="G162" s="39">
        <f>ROUND(F162*0.3,0)</f>
        <v>26380380</v>
      </c>
      <c r="H162" s="39">
        <f>ROUND(G162/10000*0.3,0)*10000</f>
        <v>7910000</v>
      </c>
      <c r="I162" s="9">
        <f>ROUND(G162/G$7*I$6,0)</f>
        <v>729</v>
      </c>
      <c r="L162" s="6"/>
      <c r="M162" s="6"/>
      <c r="N162" s="6"/>
      <c r="O162" s="6"/>
    </row>
    <row r="163" spans="1:8" s="6" customFormat="1" ht="18.75">
      <c r="A163" s="20" t="s">
        <v>170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41"/>
      <c r="H163" s="41"/>
    </row>
    <row r="164" spans="1:8" s="6" customFormat="1" ht="18.75">
      <c r="A164" s="20" t="s">
        <v>171</v>
      </c>
      <c r="B164" s="38">
        <v>608464</v>
      </c>
      <c r="C164" s="38">
        <v>83148</v>
      </c>
      <c r="D164" s="41">
        <v>11281337.5</v>
      </c>
      <c r="E164" s="41">
        <v>4766368.5</v>
      </c>
      <c r="F164" s="41">
        <v>16047706</v>
      </c>
      <c r="G164" s="41"/>
      <c r="H164" s="41"/>
    </row>
    <row r="165" spans="1:8" s="6" customFormat="1" ht="18.75">
      <c r="A165" s="20" t="s">
        <v>172</v>
      </c>
      <c r="B165" s="38">
        <v>572264</v>
      </c>
      <c r="C165" s="38">
        <v>37474</v>
      </c>
      <c r="D165" s="41">
        <v>11286195</v>
      </c>
      <c r="E165" s="41">
        <v>4639338</v>
      </c>
      <c r="F165" s="41">
        <v>15925533</v>
      </c>
      <c r="G165" s="41"/>
      <c r="H165" s="41"/>
    </row>
    <row r="166" spans="1:8" s="6" customFormat="1" ht="18.75">
      <c r="A166" s="20" t="s">
        <v>173</v>
      </c>
      <c r="B166" s="38">
        <v>391074</v>
      </c>
      <c r="C166" s="38">
        <v>86034</v>
      </c>
      <c r="D166" s="41">
        <v>6907703.5</v>
      </c>
      <c r="E166" s="41">
        <v>3239401.5</v>
      </c>
      <c r="F166" s="41">
        <v>10147105</v>
      </c>
      <c r="G166" s="41"/>
      <c r="H166" s="41"/>
    </row>
    <row r="167" spans="1:8" s="6" customFormat="1" ht="18.75">
      <c r="A167" s="20" t="s">
        <v>174</v>
      </c>
      <c r="B167" s="38">
        <v>547382</v>
      </c>
      <c r="C167" s="38">
        <v>60859</v>
      </c>
      <c r="D167" s="41">
        <v>10719761</v>
      </c>
      <c r="E167" s="41">
        <v>4602442.5</v>
      </c>
      <c r="F167" s="41">
        <v>15322203.5</v>
      </c>
      <c r="G167" s="41"/>
      <c r="H167" s="41"/>
    </row>
    <row r="168" spans="1:8" s="6" customFormat="1" ht="18.75">
      <c r="A168" s="20" t="s">
        <v>175</v>
      </c>
      <c r="B168" s="38">
        <v>1112351</v>
      </c>
      <c r="C168" s="38">
        <v>76654</v>
      </c>
      <c r="D168" s="41">
        <v>21807789.5</v>
      </c>
      <c r="E168" s="41">
        <v>8684262</v>
      </c>
      <c r="F168" s="41">
        <v>30492051.5</v>
      </c>
      <c r="G168" s="41"/>
      <c r="H168" s="41"/>
    </row>
    <row r="169" spans="1:15" s="9" customFormat="1" ht="18.75">
      <c r="A169" s="40" t="s">
        <v>176</v>
      </c>
      <c r="B169" s="38">
        <f>SUM(B170:B175)</f>
        <v>1109835</v>
      </c>
      <c r="C169" s="38">
        <f>SUM(C170:C175)</f>
        <v>138853</v>
      </c>
      <c r="D169" s="38">
        <f>SUM(D170:D175)</f>
        <v>19843848.5</v>
      </c>
      <c r="E169" s="38">
        <f>SUM(E170:E175)</f>
        <v>9346563</v>
      </c>
      <c r="F169" s="38">
        <f>SUM(F170:F175)</f>
        <v>29190411.5</v>
      </c>
      <c r="G169" s="39">
        <f>ROUND(F169*0.3,0)</f>
        <v>8757123</v>
      </c>
      <c r="H169" s="39">
        <f>ROUND(G169/10000*0.3,0)*10000</f>
        <v>2630000</v>
      </c>
      <c r="I169" s="9">
        <f>ROUND(G169/G$7*I$6,0)</f>
        <v>242</v>
      </c>
      <c r="L169" s="6"/>
      <c r="M169" s="6"/>
      <c r="N169" s="6"/>
      <c r="O169" s="6"/>
    </row>
    <row r="170" spans="1:8" s="6" customFormat="1" ht="18.75">
      <c r="A170" s="20" t="s">
        <v>177</v>
      </c>
      <c r="B170" s="38">
        <v>0</v>
      </c>
      <c r="C170" s="38">
        <v>0</v>
      </c>
      <c r="D170" s="38">
        <v>0</v>
      </c>
      <c r="E170" s="38">
        <v>0</v>
      </c>
      <c r="F170" s="38">
        <v>0</v>
      </c>
      <c r="G170" s="41"/>
      <c r="H170" s="41"/>
    </row>
    <row r="171" spans="1:8" s="6" customFormat="1" ht="18.75">
      <c r="A171" s="20" t="s">
        <v>178</v>
      </c>
      <c r="B171" s="38">
        <v>223714</v>
      </c>
      <c r="C171" s="38">
        <v>11310</v>
      </c>
      <c r="D171" s="41">
        <v>4191375</v>
      </c>
      <c r="E171" s="41">
        <v>1889487</v>
      </c>
      <c r="F171" s="41">
        <v>6080862</v>
      </c>
      <c r="G171" s="41"/>
      <c r="H171" s="41"/>
    </row>
    <row r="172" spans="1:8" s="6" customFormat="1" ht="18.75">
      <c r="A172" s="20" t="s">
        <v>179</v>
      </c>
      <c r="B172" s="38">
        <v>219719</v>
      </c>
      <c r="C172" s="38">
        <v>29721</v>
      </c>
      <c r="D172" s="41">
        <v>4065181.5</v>
      </c>
      <c r="E172" s="41">
        <v>1844644.5</v>
      </c>
      <c r="F172" s="41">
        <v>5909826</v>
      </c>
      <c r="G172" s="41"/>
      <c r="H172" s="41"/>
    </row>
    <row r="173" spans="1:8" s="6" customFormat="1" ht="18.75">
      <c r="A173" s="20" t="s">
        <v>180</v>
      </c>
      <c r="B173" s="38">
        <v>160769</v>
      </c>
      <c r="C173" s="38">
        <v>33879</v>
      </c>
      <c r="D173" s="41">
        <v>2613613</v>
      </c>
      <c r="E173" s="41">
        <v>1359265.5</v>
      </c>
      <c r="F173" s="41">
        <v>3972878.5</v>
      </c>
      <c r="G173" s="41"/>
      <c r="H173" s="41"/>
    </row>
    <row r="174" spans="1:8" s="6" customFormat="1" ht="18.75">
      <c r="A174" s="20" t="s">
        <v>181</v>
      </c>
      <c r="B174" s="38">
        <v>103057</v>
      </c>
      <c r="C174" s="38">
        <v>19622</v>
      </c>
      <c r="D174" s="41">
        <v>1708340</v>
      </c>
      <c r="E174" s="41">
        <v>882670.5</v>
      </c>
      <c r="F174" s="41">
        <v>2591010.5</v>
      </c>
      <c r="G174" s="41"/>
      <c r="H174" s="41"/>
    </row>
    <row r="175" spans="1:8" s="6" customFormat="1" ht="18.75">
      <c r="A175" s="20" t="s">
        <v>182</v>
      </c>
      <c r="B175" s="38">
        <v>402576</v>
      </c>
      <c r="C175" s="38">
        <v>44321</v>
      </c>
      <c r="D175" s="41">
        <v>7265339</v>
      </c>
      <c r="E175" s="41">
        <v>3370495.5</v>
      </c>
      <c r="F175" s="41">
        <v>10635834.5</v>
      </c>
      <c r="G175" s="41"/>
      <c r="H175" s="41"/>
    </row>
  </sheetData>
  <sheetProtection/>
  <mergeCells count="10">
    <mergeCell ref="A2:H2"/>
    <mergeCell ref="B4:F4"/>
    <mergeCell ref="G4:H4"/>
    <mergeCell ref="B5:C5"/>
    <mergeCell ref="A4:A6"/>
    <mergeCell ref="D5:D6"/>
    <mergeCell ref="E5:E6"/>
    <mergeCell ref="F5:F6"/>
    <mergeCell ref="G5:G6"/>
    <mergeCell ref="H5:H6"/>
  </mergeCells>
  <printOptions/>
  <pageMargins left="0.7513888888888889" right="0.7513888888888889" top="1" bottom="1" header="0.5" footer="0.5"/>
  <pageSetup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163"/>
  <sheetViews>
    <sheetView tabSelected="1" zoomScaleSheetLayoutView="100" workbookViewId="0" topLeftCell="A1">
      <selection activeCell="L5" sqref="L5"/>
    </sheetView>
  </sheetViews>
  <sheetFormatPr defaultColWidth="8.8515625" defaultRowHeight="15"/>
  <cols>
    <col min="1" max="1" width="17.7109375" style="7" customWidth="1"/>
    <col min="2" max="2" width="27.57421875" style="6" customWidth="1"/>
    <col min="3" max="242" width="8.8515625" style="6" customWidth="1"/>
  </cols>
  <sheetData>
    <row r="1" s="6" customFormat="1" ht="18.75">
      <c r="A1" s="7" t="s">
        <v>183</v>
      </c>
    </row>
    <row r="2" spans="1:2" s="6" customFormat="1" ht="36" customHeight="1">
      <c r="A2" s="11" t="s">
        <v>184</v>
      </c>
      <c r="B2" s="11"/>
    </row>
    <row r="3" spans="1:2" s="6" customFormat="1" ht="21" customHeight="1">
      <c r="A3" s="12"/>
      <c r="B3" s="13"/>
    </row>
    <row r="4" spans="1:2" s="7" customFormat="1" ht="27.75" customHeight="1">
      <c r="A4" s="14" t="s">
        <v>3</v>
      </c>
      <c r="B4" s="15" t="s">
        <v>185</v>
      </c>
    </row>
    <row r="5" spans="1:2" s="7" customFormat="1" ht="25.5" customHeight="1">
      <c r="A5" s="14"/>
      <c r="B5" s="16"/>
    </row>
    <row r="6" spans="1:2" s="7" customFormat="1" ht="42" customHeight="1">
      <c r="A6" s="14"/>
      <c r="B6" s="16"/>
    </row>
    <row r="7" spans="1:242" s="8" customFormat="1" ht="18.75">
      <c r="A7" s="17" t="s">
        <v>186</v>
      </c>
      <c r="B7" s="18">
        <f>SUM(B8:B163)</f>
        <v>134940000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</row>
    <row r="8" spans="1:2" s="9" customFormat="1" ht="18.75">
      <c r="A8" s="20" t="s">
        <v>15</v>
      </c>
      <c r="B8" s="21">
        <v>21220000</v>
      </c>
    </row>
    <row r="9" spans="1:2" s="9" customFormat="1" ht="18.75" hidden="1">
      <c r="A9" s="20" t="s">
        <v>16</v>
      </c>
      <c r="B9" s="21">
        <v>0</v>
      </c>
    </row>
    <row r="10" spans="1:2" s="6" customFormat="1" ht="18.75" hidden="1">
      <c r="A10" s="20" t="s">
        <v>17</v>
      </c>
      <c r="B10" s="21">
        <v>0</v>
      </c>
    </row>
    <row r="11" spans="1:2" s="6" customFormat="1" ht="18.75" hidden="1">
      <c r="A11" s="20" t="s">
        <v>18</v>
      </c>
      <c r="B11" s="21">
        <v>0</v>
      </c>
    </row>
    <row r="12" spans="1:2" s="6" customFormat="1" ht="18.75" hidden="1">
      <c r="A12" s="20" t="s">
        <v>19</v>
      </c>
      <c r="B12" s="21">
        <v>0</v>
      </c>
    </row>
    <row r="13" spans="1:2" s="6" customFormat="1" ht="18.75" hidden="1">
      <c r="A13" s="20" t="s">
        <v>20</v>
      </c>
      <c r="B13" s="21">
        <v>0</v>
      </c>
    </row>
    <row r="14" spans="1:2" s="6" customFormat="1" ht="18.75" hidden="1">
      <c r="A14" s="20" t="s">
        <v>21</v>
      </c>
      <c r="B14" s="21">
        <v>0</v>
      </c>
    </row>
    <row r="15" spans="1:2" s="6" customFormat="1" ht="18.75" hidden="1">
      <c r="A15" s="20" t="s">
        <v>22</v>
      </c>
      <c r="B15" s="21">
        <v>0</v>
      </c>
    </row>
    <row r="16" spans="1:2" s="6" customFormat="1" ht="18.75" hidden="1">
      <c r="A16" s="20" t="s">
        <v>23</v>
      </c>
      <c r="B16" s="21">
        <v>0</v>
      </c>
    </row>
    <row r="17" spans="1:2" s="6" customFormat="1" ht="18.75" hidden="1">
      <c r="A17" s="20" t="s">
        <v>24</v>
      </c>
      <c r="B17" s="21">
        <v>0</v>
      </c>
    </row>
    <row r="18" spans="1:2" s="6" customFormat="1" ht="18.75" hidden="1">
      <c r="A18" s="20" t="s">
        <v>25</v>
      </c>
      <c r="B18" s="21">
        <v>0</v>
      </c>
    </row>
    <row r="19" spans="1:2" s="6" customFormat="1" ht="18.75" hidden="1">
      <c r="A19" s="20" t="s">
        <v>26</v>
      </c>
      <c r="B19" s="21">
        <v>0</v>
      </c>
    </row>
    <row r="20" spans="1:2" s="6" customFormat="1" ht="18.75" hidden="1">
      <c r="A20" s="20" t="s">
        <v>27</v>
      </c>
      <c r="B20" s="21">
        <v>0</v>
      </c>
    </row>
    <row r="21" spans="1:2" s="9" customFormat="1" ht="18.75">
      <c r="A21" s="20" t="s">
        <v>40</v>
      </c>
      <c r="B21" s="21">
        <v>1830000</v>
      </c>
    </row>
    <row r="22" spans="1:2" s="9" customFormat="1" ht="18.75" hidden="1">
      <c r="A22" s="20" t="s">
        <v>41</v>
      </c>
      <c r="B22" s="21">
        <v>0</v>
      </c>
    </row>
    <row r="23" spans="1:2" s="6" customFormat="1" ht="18.75" hidden="1">
      <c r="A23" s="20" t="s">
        <v>42</v>
      </c>
      <c r="B23" s="21">
        <v>0</v>
      </c>
    </row>
    <row r="24" spans="1:2" s="6" customFormat="1" ht="18.75" hidden="1">
      <c r="A24" s="20" t="s">
        <v>43</v>
      </c>
      <c r="B24" s="21">
        <v>0</v>
      </c>
    </row>
    <row r="25" spans="1:2" s="6" customFormat="1" ht="18.75" hidden="1">
      <c r="A25" s="20" t="s">
        <v>44</v>
      </c>
      <c r="B25" s="21">
        <v>0</v>
      </c>
    </row>
    <row r="26" spans="1:2" s="9" customFormat="1" ht="18.75">
      <c r="A26" s="20" t="s">
        <v>45</v>
      </c>
      <c r="B26" s="21">
        <v>7250000</v>
      </c>
    </row>
    <row r="27" spans="1:2" s="6" customFormat="1" ht="18.75" hidden="1">
      <c r="A27" s="20" t="s">
        <v>46</v>
      </c>
      <c r="B27" s="21">
        <v>0</v>
      </c>
    </row>
    <row r="28" spans="1:2" s="6" customFormat="1" ht="18.75" hidden="1">
      <c r="A28" s="20" t="s">
        <v>47</v>
      </c>
      <c r="B28" s="21">
        <v>0</v>
      </c>
    </row>
    <row r="29" spans="1:2" s="6" customFormat="1" ht="18.75" hidden="1">
      <c r="A29" s="20" t="s">
        <v>48</v>
      </c>
      <c r="B29" s="21">
        <v>0</v>
      </c>
    </row>
    <row r="30" spans="1:2" s="6" customFormat="1" ht="18.75" hidden="1">
      <c r="A30" s="20" t="s">
        <v>49</v>
      </c>
      <c r="B30" s="21">
        <v>0</v>
      </c>
    </row>
    <row r="31" spans="1:2" s="6" customFormat="1" ht="18.75" hidden="1">
      <c r="A31" s="20" t="s">
        <v>50</v>
      </c>
      <c r="B31" s="21">
        <v>0</v>
      </c>
    </row>
    <row r="32" spans="1:2" s="6" customFormat="1" ht="18.75" hidden="1">
      <c r="A32" s="20" t="s">
        <v>51</v>
      </c>
      <c r="B32" s="21">
        <v>0</v>
      </c>
    </row>
    <row r="33" spans="1:2" s="6" customFormat="1" ht="18.75" hidden="1">
      <c r="A33" s="20" t="s">
        <v>52</v>
      </c>
      <c r="B33" s="21">
        <v>0</v>
      </c>
    </row>
    <row r="34" spans="1:2" s="6" customFormat="1" ht="18.75" hidden="1">
      <c r="A34" s="20" t="s">
        <v>53</v>
      </c>
      <c r="B34" s="21">
        <v>0</v>
      </c>
    </row>
    <row r="35" spans="1:2" s="9" customFormat="1" ht="18.75">
      <c r="A35" s="20" t="s">
        <v>54</v>
      </c>
      <c r="B35" s="21">
        <v>11080000</v>
      </c>
    </row>
    <row r="36" spans="1:2" s="9" customFormat="1" ht="18.75" hidden="1">
      <c r="A36" s="20" t="s">
        <v>55</v>
      </c>
      <c r="B36" s="21">
        <v>0</v>
      </c>
    </row>
    <row r="37" spans="1:2" s="9" customFormat="1" ht="18.75" hidden="1">
      <c r="A37" s="20" t="s">
        <v>56</v>
      </c>
      <c r="B37" s="21">
        <v>0</v>
      </c>
    </row>
    <row r="38" spans="1:2" s="9" customFormat="1" ht="18.75" hidden="1">
      <c r="A38" s="20" t="s">
        <v>57</v>
      </c>
      <c r="B38" s="21">
        <v>0</v>
      </c>
    </row>
    <row r="39" spans="1:2" s="9" customFormat="1" ht="18.75" hidden="1">
      <c r="A39" s="20" t="s">
        <v>58</v>
      </c>
      <c r="B39" s="21">
        <v>0</v>
      </c>
    </row>
    <row r="40" spans="1:2" s="9" customFormat="1" ht="18.75" hidden="1">
      <c r="A40" s="20" t="s">
        <v>59</v>
      </c>
      <c r="B40" s="21">
        <v>0</v>
      </c>
    </row>
    <row r="41" spans="1:2" s="9" customFormat="1" ht="18.75" hidden="1">
      <c r="A41" s="20" t="s">
        <v>60</v>
      </c>
      <c r="B41" s="21">
        <v>0</v>
      </c>
    </row>
    <row r="42" spans="1:2" s="9" customFormat="1" ht="18.75">
      <c r="A42" s="20" t="s">
        <v>61</v>
      </c>
      <c r="B42" s="21">
        <v>3900000</v>
      </c>
    </row>
    <row r="43" spans="1:2" s="6" customFormat="1" ht="18.75" hidden="1">
      <c r="A43" s="20" t="s">
        <v>62</v>
      </c>
      <c r="B43" s="21">
        <v>0</v>
      </c>
    </row>
    <row r="44" spans="1:2" s="6" customFormat="1" ht="18.75" hidden="1">
      <c r="A44" s="20" t="s">
        <v>63</v>
      </c>
      <c r="B44" s="21">
        <v>0</v>
      </c>
    </row>
    <row r="45" spans="1:2" s="6" customFormat="1" ht="18.75" hidden="1">
      <c r="A45" s="20" t="s">
        <v>64</v>
      </c>
      <c r="B45" s="21">
        <v>0</v>
      </c>
    </row>
    <row r="46" spans="1:2" s="6" customFormat="1" ht="18.75" hidden="1">
      <c r="A46" s="20" t="s">
        <v>65</v>
      </c>
      <c r="B46" s="21">
        <v>0</v>
      </c>
    </row>
    <row r="47" spans="1:2" s="6" customFormat="1" ht="18.75" hidden="1">
      <c r="A47" s="20" t="s">
        <v>66</v>
      </c>
      <c r="B47" s="21">
        <v>0</v>
      </c>
    </row>
    <row r="48" spans="1:2" s="6" customFormat="1" ht="18.75" hidden="1">
      <c r="A48" s="20" t="s">
        <v>67</v>
      </c>
      <c r="B48" s="21">
        <v>0</v>
      </c>
    </row>
    <row r="49" spans="1:2" s="6" customFormat="1" ht="18.75" hidden="1">
      <c r="A49" s="20" t="s">
        <v>68</v>
      </c>
      <c r="B49" s="21">
        <v>0</v>
      </c>
    </row>
    <row r="50" spans="1:2" s="6" customFormat="1" ht="18.75" hidden="1">
      <c r="A50" s="20" t="s">
        <v>69</v>
      </c>
      <c r="B50" s="21">
        <v>0</v>
      </c>
    </row>
    <row r="51" spans="1:2" s="6" customFormat="1" ht="18.75" hidden="1">
      <c r="A51" s="20" t="s">
        <v>70</v>
      </c>
      <c r="B51" s="21">
        <v>0</v>
      </c>
    </row>
    <row r="52" spans="1:2" s="6" customFormat="1" ht="18.75" hidden="1">
      <c r="A52" s="20" t="s">
        <v>71</v>
      </c>
      <c r="B52" s="21">
        <v>0</v>
      </c>
    </row>
    <row r="53" spans="1:2" s="6" customFormat="1" ht="18.75" hidden="1">
      <c r="A53" s="20" t="s">
        <v>72</v>
      </c>
      <c r="B53" s="21">
        <v>0</v>
      </c>
    </row>
    <row r="54" spans="1:2" s="9" customFormat="1" ht="18.75">
      <c r="A54" s="20" t="s">
        <v>73</v>
      </c>
      <c r="B54" s="21">
        <v>3510000</v>
      </c>
    </row>
    <row r="55" spans="1:2" s="6" customFormat="1" ht="18.75" hidden="1">
      <c r="A55" s="20" t="s">
        <v>74</v>
      </c>
      <c r="B55" s="21">
        <v>0</v>
      </c>
    </row>
    <row r="56" spans="1:2" s="6" customFormat="1" ht="18.75" hidden="1">
      <c r="A56" s="20" t="s">
        <v>75</v>
      </c>
      <c r="B56" s="21">
        <v>0</v>
      </c>
    </row>
    <row r="57" spans="1:2" s="6" customFormat="1" ht="18.75" hidden="1">
      <c r="A57" s="20" t="s">
        <v>76</v>
      </c>
      <c r="B57" s="21">
        <v>0</v>
      </c>
    </row>
    <row r="58" spans="1:2" s="6" customFormat="1" ht="18.75" hidden="1">
      <c r="A58" s="20" t="s">
        <v>77</v>
      </c>
      <c r="B58" s="21">
        <v>0</v>
      </c>
    </row>
    <row r="59" spans="1:2" s="6" customFormat="1" ht="18.75" hidden="1">
      <c r="A59" s="20" t="s">
        <v>78</v>
      </c>
      <c r="B59" s="21">
        <v>0</v>
      </c>
    </row>
    <row r="60" spans="1:2" s="6" customFormat="1" ht="18.75" hidden="1">
      <c r="A60" s="20" t="s">
        <v>79</v>
      </c>
      <c r="B60" s="21">
        <v>0</v>
      </c>
    </row>
    <row r="61" spans="1:2" s="6" customFormat="1" ht="18.75" hidden="1">
      <c r="A61" s="20" t="s">
        <v>80</v>
      </c>
      <c r="B61" s="21">
        <v>0</v>
      </c>
    </row>
    <row r="62" spans="1:2" s="10" customFormat="1" ht="18.75" hidden="1">
      <c r="A62" s="22" t="s">
        <v>81</v>
      </c>
      <c r="B62" s="21">
        <v>0</v>
      </c>
    </row>
    <row r="63" spans="1:2" s="9" customFormat="1" ht="18.75">
      <c r="A63" s="20" t="s">
        <v>82</v>
      </c>
      <c r="B63" s="21">
        <v>4230000</v>
      </c>
    </row>
    <row r="64" spans="1:2" s="9" customFormat="1" ht="18.75" hidden="1">
      <c r="A64" s="20" t="s">
        <v>83</v>
      </c>
      <c r="B64" s="21">
        <v>0</v>
      </c>
    </row>
    <row r="65" spans="1:2" s="9" customFormat="1" ht="18.75" hidden="1">
      <c r="A65" s="20" t="s">
        <v>84</v>
      </c>
      <c r="B65" s="21">
        <v>0</v>
      </c>
    </row>
    <row r="66" spans="1:2" s="9" customFormat="1" ht="18.75" hidden="1">
      <c r="A66" s="20" t="s">
        <v>85</v>
      </c>
      <c r="B66" s="21">
        <v>0</v>
      </c>
    </row>
    <row r="67" spans="1:2" s="9" customFormat="1" ht="18.75" hidden="1">
      <c r="A67" s="20" t="s">
        <v>86</v>
      </c>
      <c r="B67" s="21">
        <v>0</v>
      </c>
    </row>
    <row r="68" spans="1:2" s="9" customFormat="1" ht="18.75" hidden="1">
      <c r="A68" s="20" t="s">
        <v>87</v>
      </c>
      <c r="B68" s="21">
        <v>0</v>
      </c>
    </row>
    <row r="69" spans="1:2" s="9" customFormat="1" ht="18.75" hidden="1">
      <c r="A69" s="20" t="s">
        <v>88</v>
      </c>
      <c r="B69" s="21">
        <v>0</v>
      </c>
    </row>
    <row r="70" spans="1:2" s="9" customFormat="1" ht="18.75" hidden="1">
      <c r="A70" s="20" t="s">
        <v>89</v>
      </c>
      <c r="B70" s="21">
        <v>0</v>
      </c>
    </row>
    <row r="71" spans="1:2" s="9" customFormat="1" ht="18.75" hidden="1">
      <c r="A71" s="20" t="s">
        <v>90</v>
      </c>
      <c r="B71" s="21">
        <v>0</v>
      </c>
    </row>
    <row r="72" spans="1:2" s="9" customFormat="1" ht="18.75" hidden="1">
      <c r="A72" s="20" t="s">
        <v>91</v>
      </c>
      <c r="B72" s="21">
        <v>0</v>
      </c>
    </row>
    <row r="73" spans="1:2" s="9" customFormat="1" ht="18.75">
      <c r="A73" s="20" t="s">
        <v>92</v>
      </c>
      <c r="B73" s="21">
        <v>8280000</v>
      </c>
    </row>
    <row r="74" spans="1:2" s="6" customFormat="1" ht="18.75" hidden="1">
      <c r="A74" s="20" t="s">
        <v>93</v>
      </c>
      <c r="B74" s="21">
        <v>0</v>
      </c>
    </row>
    <row r="75" spans="1:2" s="6" customFormat="1" ht="18.75" hidden="1">
      <c r="A75" s="20" t="s">
        <v>94</v>
      </c>
      <c r="B75" s="21">
        <v>0</v>
      </c>
    </row>
    <row r="76" spans="1:2" s="6" customFormat="1" ht="18.75" hidden="1">
      <c r="A76" s="20" t="s">
        <v>95</v>
      </c>
      <c r="B76" s="21">
        <v>0</v>
      </c>
    </row>
    <row r="77" spans="1:2" s="6" customFormat="1" ht="18.75" hidden="1">
      <c r="A77" s="20" t="s">
        <v>96</v>
      </c>
      <c r="B77" s="21">
        <v>0</v>
      </c>
    </row>
    <row r="78" spans="1:2" s="6" customFormat="1" ht="18.75" hidden="1">
      <c r="A78" s="20" t="s">
        <v>97</v>
      </c>
      <c r="B78" s="21">
        <v>0</v>
      </c>
    </row>
    <row r="79" spans="1:2" s="6" customFormat="1" ht="18.75" hidden="1">
      <c r="A79" s="20" t="s">
        <v>98</v>
      </c>
      <c r="B79" s="21">
        <v>0</v>
      </c>
    </row>
    <row r="80" spans="1:2" s="6" customFormat="1" ht="18.75" hidden="1">
      <c r="A80" s="20" t="s">
        <v>99</v>
      </c>
      <c r="B80" s="21">
        <v>0</v>
      </c>
    </row>
    <row r="81" spans="1:2" s="9" customFormat="1" ht="18.75">
      <c r="A81" s="20" t="s">
        <v>100</v>
      </c>
      <c r="B81" s="21">
        <v>3550000</v>
      </c>
    </row>
    <row r="82" spans="1:2" s="9" customFormat="1" ht="18.75" hidden="1">
      <c r="A82" s="20" t="s">
        <v>101</v>
      </c>
      <c r="B82" s="21">
        <v>0</v>
      </c>
    </row>
    <row r="83" spans="1:2" s="9" customFormat="1" ht="18.75" hidden="1">
      <c r="A83" s="20" t="s">
        <v>102</v>
      </c>
      <c r="B83" s="21">
        <v>0</v>
      </c>
    </row>
    <row r="84" spans="1:2" s="9" customFormat="1" ht="18.75" hidden="1">
      <c r="A84" s="20" t="s">
        <v>103</v>
      </c>
      <c r="B84" s="21">
        <v>0</v>
      </c>
    </row>
    <row r="85" spans="1:2" s="9" customFormat="1" ht="18.75" hidden="1">
      <c r="A85" s="20" t="s">
        <v>104</v>
      </c>
      <c r="B85" s="21">
        <v>0</v>
      </c>
    </row>
    <row r="86" spans="1:2" s="9" customFormat="1" ht="18.75" hidden="1">
      <c r="A86" s="20" t="s">
        <v>105</v>
      </c>
      <c r="B86" s="21">
        <v>0</v>
      </c>
    </row>
    <row r="87" spans="1:2" s="9" customFormat="1" ht="18.75">
      <c r="A87" s="20" t="s">
        <v>106</v>
      </c>
      <c r="B87" s="21">
        <v>14880000</v>
      </c>
    </row>
    <row r="88" spans="1:2" s="6" customFormat="1" ht="18.75" hidden="1">
      <c r="A88" s="20" t="s">
        <v>107</v>
      </c>
      <c r="B88" s="21">
        <v>0</v>
      </c>
    </row>
    <row r="89" spans="1:2" s="9" customFormat="1" ht="18.75">
      <c r="A89" s="20" t="s">
        <v>108</v>
      </c>
      <c r="B89" s="21">
        <v>6670000</v>
      </c>
    </row>
    <row r="90" spans="1:2" s="6" customFormat="1" ht="18.75" hidden="1">
      <c r="A90" s="20" t="s">
        <v>109</v>
      </c>
      <c r="B90" s="21">
        <v>0</v>
      </c>
    </row>
    <row r="91" spans="1:2" s="9" customFormat="1" ht="18.75">
      <c r="A91" s="20" t="s">
        <v>110</v>
      </c>
      <c r="B91" s="21">
        <v>6920000</v>
      </c>
    </row>
    <row r="92" spans="1:2" s="6" customFormat="1" ht="18.75" hidden="1">
      <c r="A92" s="20" t="s">
        <v>111</v>
      </c>
      <c r="B92" s="21">
        <v>0</v>
      </c>
    </row>
    <row r="93" spans="1:2" s="6" customFormat="1" ht="18.75" hidden="1">
      <c r="A93" s="20" t="s">
        <v>112</v>
      </c>
      <c r="B93" s="21">
        <v>0</v>
      </c>
    </row>
    <row r="94" spans="1:2" s="6" customFormat="1" ht="18.75" hidden="1">
      <c r="A94" s="20" t="s">
        <v>113</v>
      </c>
      <c r="B94" s="21">
        <v>0</v>
      </c>
    </row>
    <row r="95" spans="1:2" s="6" customFormat="1" ht="18.75" hidden="1">
      <c r="A95" s="20" t="s">
        <v>114</v>
      </c>
      <c r="B95" s="21">
        <v>0</v>
      </c>
    </row>
    <row r="96" spans="1:2" s="6" customFormat="1" ht="18.75" hidden="1">
      <c r="A96" s="20" t="s">
        <v>115</v>
      </c>
      <c r="B96" s="21">
        <v>0</v>
      </c>
    </row>
    <row r="97" spans="1:2" s="6" customFormat="1" ht="18.75" hidden="1">
      <c r="A97" s="20" t="s">
        <v>116</v>
      </c>
      <c r="B97" s="21">
        <v>0</v>
      </c>
    </row>
    <row r="98" spans="1:2" s="6" customFormat="1" ht="18.75" hidden="1">
      <c r="A98" s="20" t="s">
        <v>117</v>
      </c>
      <c r="B98" s="21">
        <v>0</v>
      </c>
    </row>
    <row r="99" spans="1:2" s="6" customFormat="1" ht="18.75" hidden="1">
      <c r="A99" s="20" t="s">
        <v>118</v>
      </c>
      <c r="B99" s="21">
        <v>0</v>
      </c>
    </row>
    <row r="100" spans="1:2" s="9" customFormat="1" ht="18.75">
      <c r="A100" s="20" t="s">
        <v>119</v>
      </c>
      <c r="B100" s="21">
        <v>3440000</v>
      </c>
    </row>
    <row r="101" spans="1:2" s="9" customFormat="1" ht="18.75" hidden="1">
      <c r="A101" s="20" t="s">
        <v>120</v>
      </c>
      <c r="B101" s="21">
        <v>0</v>
      </c>
    </row>
    <row r="102" spans="1:2" s="9" customFormat="1" ht="18.75" hidden="1">
      <c r="A102" s="20" t="s">
        <v>121</v>
      </c>
      <c r="B102" s="21">
        <v>0</v>
      </c>
    </row>
    <row r="103" spans="1:2" s="9" customFormat="1" ht="18.75" hidden="1">
      <c r="A103" s="20" t="s">
        <v>122</v>
      </c>
      <c r="B103" s="21">
        <v>0</v>
      </c>
    </row>
    <row r="104" spans="1:2" s="9" customFormat="1" ht="18.75" hidden="1">
      <c r="A104" s="20" t="s">
        <v>123</v>
      </c>
      <c r="B104" s="21">
        <v>0</v>
      </c>
    </row>
    <row r="105" spans="1:2" s="9" customFormat="1" ht="18.75" hidden="1">
      <c r="A105" s="20" t="s">
        <v>124</v>
      </c>
      <c r="B105" s="21">
        <v>0</v>
      </c>
    </row>
    <row r="106" spans="1:2" s="9" customFormat="1" ht="18.75">
      <c r="A106" s="20" t="s">
        <v>125</v>
      </c>
      <c r="B106" s="21">
        <v>8850000</v>
      </c>
    </row>
    <row r="107" spans="1:2" s="9" customFormat="1" ht="18.75" hidden="1">
      <c r="A107" s="20" t="s">
        <v>126</v>
      </c>
      <c r="B107" s="21">
        <v>0</v>
      </c>
    </row>
    <row r="108" spans="1:2" s="9" customFormat="1" ht="18.75" hidden="1">
      <c r="A108" s="20" t="s">
        <v>127</v>
      </c>
      <c r="B108" s="21">
        <v>0</v>
      </c>
    </row>
    <row r="109" spans="1:2" s="9" customFormat="1" ht="18.75" hidden="1">
      <c r="A109" s="20" t="s">
        <v>128</v>
      </c>
      <c r="B109" s="21">
        <v>0</v>
      </c>
    </row>
    <row r="110" spans="1:2" s="9" customFormat="1" ht="18.75" hidden="1">
      <c r="A110" s="20" t="s">
        <v>129</v>
      </c>
      <c r="B110" s="21">
        <v>0</v>
      </c>
    </row>
    <row r="111" spans="1:2" s="9" customFormat="1" ht="18.75" hidden="1">
      <c r="A111" s="20" t="s">
        <v>130</v>
      </c>
      <c r="B111" s="21">
        <v>0</v>
      </c>
    </row>
    <row r="112" spans="1:2" s="9" customFormat="1" ht="18.75" hidden="1">
      <c r="A112" s="20" t="s">
        <v>131</v>
      </c>
      <c r="B112" s="21">
        <v>0</v>
      </c>
    </row>
    <row r="113" spans="1:2" s="9" customFormat="1" ht="18.75" hidden="1">
      <c r="A113" s="20" t="s">
        <v>132</v>
      </c>
      <c r="B113" s="21">
        <v>0</v>
      </c>
    </row>
    <row r="114" spans="1:2" s="9" customFormat="1" ht="18.75" hidden="1">
      <c r="A114" s="20" t="s">
        <v>133</v>
      </c>
      <c r="B114" s="21">
        <v>0</v>
      </c>
    </row>
    <row r="115" spans="1:2" s="9" customFormat="1" ht="18.75" hidden="1">
      <c r="A115" s="20" t="s">
        <v>134</v>
      </c>
      <c r="B115" s="21">
        <v>0</v>
      </c>
    </row>
    <row r="116" spans="1:2" s="9" customFormat="1" ht="18.75" hidden="1">
      <c r="A116" s="20" t="s">
        <v>135</v>
      </c>
      <c r="B116" s="21">
        <v>0</v>
      </c>
    </row>
    <row r="117" spans="1:2" s="9" customFormat="1" ht="18.75">
      <c r="A117" s="20" t="s">
        <v>136</v>
      </c>
      <c r="B117" s="21">
        <v>6770000</v>
      </c>
    </row>
    <row r="118" spans="1:2" s="9" customFormat="1" ht="18.75" hidden="1">
      <c r="A118" s="20" t="s">
        <v>137</v>
      </c>
      <c r="B118" s="21">
        <v>0</v>
      </c>
    </row>
    <row r="119" spans="1:2" s="9" customFormat="1" ht="18.75" hidden="1">
      <c r="A119" s="20" t="s">
        <v>138</v>
      </c>
      <c r="B119" s="21">
        <v>0</v>
      </c>
    </row>
    <row r="120" spans="1:2" s="9" customFormat="1" ht="18.75" hidden="1">
      <c r="A120" s="20" t="s">
        <v>139</v>
      </c>
      <c r="B120" s="21">
        <v>0</v>
      </c>
    </row>
    <row r="121" spans="1:2" s="9" customFormat="1" ht="18.75" hidden="1">
      <c r="A121" s="20" t="s">
        <v>140</v>
      </c>
      <c r="B121" s="21">
        <v>0</v>
      </c>
    </row>
    <row r="122" spans="1:2" s="9" customFormat="1" ht="18.75" hidden="1">
      <c r="A122" s="20" t="s">
        <v>141</v>
      </c>
      <c r="B122" s="21">
        <v>0</v>
      </c>
    </row>
    <row r="123" spans="1:2" s="9" customFormat="1" ht="18.75" hidden="1">
      <c r="A123" s="20" t="s">
        <v>142</v>
      </c>
      <c r="B123" s="21">
        <v>0</v>
      </c>
    </row>
    <row r="124" spans="1:2" s="9" customFormat="1" ht="18.75">
      <c r="A124" s="20" t="s">
        <v>143</v>
      </c>
      <c r="B124" s="21">
        <v>4610000</v>
      </c>
    </row>
    <row r="125" spans="1:2" s="6" customFormat="1" ht="18.75" hidden="1">
      <c r="A125" s="20" t="s">
        <v>144</v>
      </c>
      <c r="B125" s="21">
        <v>0</v>
      </c>
    </row>
    <row r="126" spans="1:2" s="6" customFormat="1" ht="18.75" hidden="1">
      <c r="A126" s="20" t="s">
        <v>145</v>
      </c>
      <c r="B126" s="21">
        <v>0</v>
      </c>
    </row>
    <row r="127" spans="1:2" s="6" customFormat="1" ht="18.75" hidden="1">
      <c r="A127" s="20" t="s">
        <v>146</v>
      </c>
      <c r="B127" s="21">
        <v>0</v>
      </c>
    </row>
    <row r="128" spans="1:2" s="6" customFormat="1" ht="18.75" hidden="1">
      <c r="A128" s="20" t="s">
        <v>147</v>
      </c>
      <c r="B128" s="21">
        <v>0</v>
      </c>
    </row>
    <row r="129" spans="1:2" s="6" customFormat="1" ht="18.75" hidden="1">
      <c r="A129" s="20" t="s">
        <v>148</v>
      </c>
      <c r="B129" s="21">
        <v>0</v>
      </c>
    </row>
    <row r="130" spans="1:2" s="6" customFormat="1" ht="18.75" hidden="1">
      <c r="A130" s="20" t="s">
        <v>149</v>
      </c>
      <c r="B130" s="21">
        <v>0</v>
      </c>
    </row>
    <row r="131" spans="1:2" s="6" customFormat="1" ht="18.75" hidden="1">
      <c r="A131" s="20" t="s">
        <v>150</v>
      </c>
      <c r="B131" s="21">
        <v>0</v>
      </c>
    </row>
    <row r="132" spans="1:2" s="6" customFormat="1" ht="18.75" hidden="1">
      <c r="A132" s="20" t="s">
        <v>151</v>
      </c>
      <c r="B132" s="21">
        <v>0</v>
      </c>
    </row>
    <row r="133" spans="1:2" s="6" customFormat="1" ht="18.75" hidden="1">
      <c r="A133" s="20" t="s">
        <v>152</v>
      </c>
      <c r="B133" s="21">
        <v>0</v>
      </c>
    </row>
    <row r="134" spans="1:2" s="9" customFormat="1" ht="18.75">
      <c r="A134" s="20" t="s">
        <v>153</v>
      </c>
      <c r="B134" s="21">
        <v>4890000</v>
      </c>
    </row>
    <row r="135" spans="1:2" s="6" customFormat="1" ht="18.75" hidden="1">
      <c r="A135" s="20" t="s">
        <v>154</v>
      </c>
      <c r="B135" s="21">
        <v>0</v>
      </c>
    </row>
    <row r="136" spans="1:2" s="6" customFormat="1" ht="18.75" hidden="1">
      <c r="A136" s="20" t="s">
        <v>155</v>
      </c>
      <c r="B136" s="21">
        <v>0</v>
      </c>
    </row>
    <row r="137" spans="1:2" s="6" customFormat="1" ht="18.75" hidden="1">
      <c r="A137" s="20" t="s">
        <v>156</v>
      </c>
      <c r="B137" s="21">
        <v>0</v>
      </c>
    </row>
    <row r="138" spans="1:2" s="6" customFormat="1" ht="18.75" hidden="1">
      <c r="A138" s="20" t="s">
        <v>157</v>
      </c>
      <c r="B138" s="21">
        <v>0</v>
      </c>
    </row>
    <row r="139" spans="1:2" s="6" customFormat="1" ht="18.75" hidden="1">
      <c r="A139" s="20" t="s">
        <v>158</v>
      </c>
      <c r="B139" s="21">
        <v>0</v>
      </c>
    </row>
    <row r="140" spans="1:2" s="6" customFormat="1" ht="18.75" hidden="1">
      <c r="A140" s="20" t="s">
        <v>159</v>
      </c>
      <c r="B140" s="21">
        <v>0</v>
      </c>
    </row>
    <row r="141" spans="1:2" s="6" customFormat="1" ht="18.75" hidden="1">
      <c r="A141" s="20" t="s">
        <v>160</v>
      </c>
      <c r="B141" s="21">
        <v>0</v>
      </c>
    </row>
    <row r="142" spans="1:2" s="6" customFormat="1" ht="18.75" hidden="1">
      <c r="A142" s="20" t="s">
        <v>161</v>
      </c>
      <c r="B142" s="21">
        <v>0</v>
      </c>
    </row>
    <row r="143" spans="1:2" s="6" customFormat="1" ht="18.75" hidden="1">
      <c r="A143" s="20" t="s">
        <v>162</v>
      </c>
      <c r="B143" s="21">
        <v>0</v>
      </c>
    </row>
    <row r="144" spans="1:2" s="9" customFormat="1" ht="18.75">
      <c r="A144" s="20" t="s">
        <v>163</v>
      </c>
      <c r="B144" s="21">
        <v>3350000</v>
      </c>
    </row>
    <row r="145" spans="1:2" s="6" customFormat="1" ht="18.75" hidden="1">
      <c r="A145" s="20" t="s">
        <v>164</v>
      </c>
      <c r="B145" s="21">
        <v>0</v>
      </c>
    </row>
    <row r="146" spans="1:2" s="6" customFormat="1" ht="18.75" hidden="1">
      <c r="A146" s="20" t="s">
        <v>165</v>
      </c>
      <c r="B146" s="21">
        <v>0</v>
      </c>
    </row>
    <row r="147" spans="1:2" s="6" customFormat="1" ht="18.75" hidden="1">
      <c r="A147" s="20" t="s">
        <v>166</v>
      </c>
      <c r="B147" s="21">
        <v>0</v>
      </c>
    </row>
    <row r="148" spans="1:2" s="6" customFormat="1" ht="18.75" hidden="1">
      <c r="A148" s="20" t="s">
        <v>167</v>
      </c>
      <c r="B148" s="21">
        <v>0</v>
      </c>
    </row>
    <row r="149" spans="1:2" s="6" customFormat="1" ht="18.75" hidden="1">
      <c r="A149" s="20" t="s">
        <v>168</v>
      </c>
      <c r="B149" s="21">
        <v>0</v>
      </c>
    </row>
    <row r="150" spans="1:2" s="9" customFormat="1" ht="18.75">
      <c r="A150" s="20" t="s">
        <v>169</v>
      </c>
      <c r="B150" s="21">
        <v>7290000</v>
      </c>
    </row>
    <row r="151" spans="1:2" s="6" customFormat="1" ht="18.75" hidden="1">
      <c r="A151" s="20" t="s">
        <v>170</v>
      </c>
      <c r="B151" s="21">
        <v>0</v>
      </c>
    </row>
    <row r="152" spans="1:2" s="6" customFormat="1" ht="18.75" hidden="1">
      <c r="A152" s="20" t="s">
        <v>171</v>
      </c>
      <c r="B152" s="21">
        <v>0</v>
      </c>
    </row>
    <row r="153" spans="1:2" s="6" customFormat="1" ht="18.75" hidden="1">
      <c r="A153" s="20" t="s">
        <v>172</v>
      </c>
      <c r="B153" s="21">
        <v>0</v>
      </c>
    </row>
    <row r="154" spans="1:2" s="6" customFormat="1" ht="18.75" hidden="1">
      <c r="A154" s="20" t="s">
        <v>173</v>
      </c>
      <c r="B154" s="21">
        <v>0</v>
      </c>
    </row>
    <row r="155" spans="1:2" s="6" customFormat="1" ht="18.75" hidden="1">
      <c r="A155" s="20" t="s">
        <v>174</v>
      </c>
      <c r="B155" s="21">
        <v>0</v>
      </c>
    </row>
    <row r="156" spans="1:2" s="6" customFormat="1" ht="18.75" hidden="1">
      <c r="A156" s="20" t="s">
        <v>175</v>
      </c>
      <c r="B156" s="21">
        <v>0</v>
      </c>
    </row>
    <row r="157" spans="1:2" s="9" customFormat="1" ht="18.75">
      <c r="A157" s="20" t="s">
        <v>176</v>
      </c>
      <c r="B157" s="21">
        <v>2420000</v>
      </c>
    </row>
    <row r="158" s="6" customFormat="1" ht="18.75" hidden="1">
      <c r="A158" s="23" t="s">
        <v>177</v>
      </c>
    </row>
    <row r="159" s="6" customFormat="1" ht="18.75" hidden="1">
      <c r="A159" s="20" t="s">
        <v>178</v>
      </c>
    </row>
    <row r="160" s="6" customFormat="1" ht="18.75" hidden="1">
      <c r="A160" s="20" t="s">
        <v>179</v>
      </c>
    </row>
    <row r="161" s="6" customFormat="1" ht="18.75" hidden="1">
      <c r="A161" s="20" t="s">
        <v>180</v>
      </c>
    </row>
    <row r="162" s="6" customFormat="1" ht="18.75" hidden="1">
      <c r="A162" s="20" t="s">
        <v>181</v>
      </c>
    </row>
    <row r="163" s="6" customFormat="1" ht="18.75" hidden="1">
      <c r="A163" s="20" t="s">
        <v>182</v>
      </c>
    </row>
    <row r="164" ht="18.75" hidden="1"/>
  </sheetData>
  <sheetProtection/>
  <mergeCells count="3">
    <mergeCell ref="A2:B2"/>
    <mergeCell ref="A4:A6"/>
    <mergeCell ref="B4:B6"/>
  </mergeCells>
  <printOptions/>
  <pageMargins left="0.4326388888888889" right="0.2361111111111111" top="0.15694444444444444" bottom="0.07847222222222222" header="0.03888888888888889" footer="0.118055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S6" sqref="S6"/>
    </sheetView>
  </sheetViews>
  <sheetFormatPr defaultColWidth="9.00390625" defaultRowHeight="42" customHeight="1"/>
  <cols>
    <col min="1" max="2" width="9.00390625" style="1" customWidth="1"/>
    <col min="3" max="3" width="5.00390625" style="1" customWidth="1"/>
    <col min="4" max="10" width="8.00390625" style="1" customWidth="1"/>
    <col min="11" max="11" width="9.00390625" style="1" customWidth="1"/>
    <col min="12" max="12" width="5.00390625" style="1" customWidth="1"/>
    <col min="13" max="16384" width="9.00390625" style="1" customWidth="1"/>
  </cols>
  <sheetData>
    <row r="1" spans="1:12" s="1" customFormat="1" ht="48">
      <c r="A1" s="2" t="s">
        <v>187</v>
      </c>
      <c r="B1" s="2"/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2" t="s">
        <v>194</v>
      </c>
      <c r="J1" s="2" t="s">
        <v>195</v>
      </c>
      <c r="K1" s="2" t="s">
        <v>196</v>
      </c>
      <c r="L1" s="4" t="s">
        <v>197</v>
      </c>
    </row>
    <row r="2" spans="1:12" s="1" customFormat="1" ht="24">
      <c r="A2" s="3" t="s">
        <v>186</v>
      </c>
      <c r="B2" s="3"/>
      <c r="C2" s="3" t="s">
        <v>198</v>
      </c>
      <c r="D2" s="3" t="s">
        <v>198</v>
      </c>
      <c r="E2" s="3" t="s">
        <v>198</v>
      </c>
      <c r="F2" s="3" t="s">
        <v>198</v>
      </c>
      <c r="G2" s="3" t="s">
        <v>198</v>
      </c>
      <c r="H2" s="3" t="s">
        <v>198</v>
      </c>
      <c r="I2" s="3" t="s">
        <v>198</v>
      </c>
      <c r="J2" s="3" t="s">
        <v>198</v>
      </c>
      <c r="K2" s="3" t="s">
        <v>199</v>
      </c>
      <c r="L2" s="4" t="s">
        <v>198</v>
      </c>
    </row>
    <row r="3" spans="1:12" s="1" customFormat="1" ht="84">
      <c r="A3" s="3" t="s">
        <v>16</v>
      </c>
      <c r="B3" s="3" t="str">
        <f aca="true" t="shared" si="0" ref="B3:B18">LEFT(A3,3)</f>
        <v>广州市</v>
      </c>
      <c r="C3" s="3" t="s">
        <v>200</v>
      </c>
      <c r="D3" s="3" t="s">
        <v>201</v>
      </c>
      <c r="E3" s="3" t="s">
        <v>202</v>
      </c>
      <c r="F3" s="3" t="s">
        <v>203</v>
      </c>
      <c r="G3" s="3" t="s">
        <v>204</v>
      </c>
      <c r="H3" s="3" t="s">
        <v>205</v>
      </c>
      <c r="I3" s="3" t="s">
        <v>198</v>
      </c>
      <c r="J3" s="3" t="s">
        <v>198</v>
      </c>
      <c r="K3" s="5">
        <v>21220000</v>
      </c>
      <c r="L3" s="4" t="s">
        <v>198</v>
      </c>
    </row>
    <row r="4" spans="1:12" s="1" customFormat="1" ht="84">
      <c r="A4" s="3" t="s">
        <v>62</v>
      </c>
      <c r="B4" s="3" t="str">
        <f t="shared" si="0"/>
        <v>韶关市</v>
      </c>
      <c r="C4" s="3" t="s">
        <v>206</v>
      </c>
      <c r="D4" s="3" t="s">
        <v>207</v>
      </c>
      <c r="E4" s="3" t="s">
        <v>208</v>
      </c>
      <c r="F4" s="3" t="s">
        <v>203</v>
      </c>
      <c r="G4" s="3" t="s">
        <v>204</v>
      </c>
      <c r="H4" s="3" t="s">
        <v>205</v>
      </c>
      <c r="I4" s="3" t="s">
        <v>198</v>
      </c>
      <c r="J4" s="3" t="s">
        <v>198</v>
      </c>
      <c r="K4" s="5">
        <v>3900000</v>
      </c>
      <c r="L4" s="4" t="s">
        <v>198</v>
      </c>
    </row>
    <row r="5" spans="1:12" s="1" customFormat="1" ht="84">
      <c r="A5" s="3" t="s">
        <v>41</v>
      </c>
      <c r="B5" s="3" t="str">
        <f t="shared" si="0"/>
        <v>珠海市</v>
      </c>
      <c r="C5" s="3" t="s">
        <v>209</v>
      </c>
      <c r="D5" s="3" t="s">
        <v>210</v>
      </c>
      <c r="E5" s="3" t="s">
        <v>211</v>
      </c>
      <c r="F5" s="3" t="s">
        <v>203</v>
      </c>
      <c r="G5" s="3" t="s">
        <v>204</v>
      </c>
      <c r="H5" s="3" t="s">
        <v>205</v>
      </c>
      <c r="I5" s="3" t="s">
        <v>198</v>
      </c>
      <c r="J5" s="3" t="s">
        <v>198</v>
      </c>
      <c r="K5" s="5">
        <v>1830000</v>
      </c>
      <c r="L5" s="4" t="s">
        <v>198</v>
      </c>
    </row>
    <row r="6" spans="1:12" s="1" customFormat="1" ht="84">
      <c r="A6" s="3" t="s">
        <v>46</v>
      </c>
      <c r="B6" s="3" t="str">
        <f t="shared" si="0"/>
        <v>汕头市</v>
      </c>
      <c r="C6" s="3" t="s">
        <v>212</v>
      </c>
      <c r="D6" s="3" t="s">
        <v>213</v>
      </c>
      <c r="E6" s="3" t="s">
        <v>214</v>
      </c>
      <c r="F6" s="3" t="s">
        <v>203</v>
      </c>
      <c r="G6" s="3" t="s">
        <v>204</v>
      </c>
      <c r="H6" s="3" t="s">
        <v>205</v>
      </c>
      <c r="I6" s="3" t="s">
        <v>198</v>
      </c>
      <c r="J6" s="3" t="s">
        <v>198</v>
      </c>
      <c r="K6" s="5">
        <v>7250000</v>
      </c>
      <c r="L6" s="4" t="s">
        <v>198</v>
      </c>
    </row>
    <row r="7" spans="1:12" s="1" customFormat="1" ht="84">
      <c r="A7" s="3" t="s">
        <v>55</v>
      </c>
      <c r="B7" s="3" t="str">
        <f t="shared" si="0"/>
        <v>佛山市</v>
      </c>
      <c r="C7" s="3" t="s">
        <v>215</v>
      </c>
      <c r="D7" s="3" t="s">
        <v>216</v>
      </c>
      <c r="E7" s="3" t="s">
        <v>217</v>
      </c>
      <c r="F7" s="3" t="s">
        <v>203</v>
      </c>
      <c r="G7" s="3" t="s">
        <v>204</v>
      </c>
      <c r="H7" s="3" t="s">
        <v>205</v>
      </c>
      <c r="I7" s="3" t="s">
        <v>198</v>
      </c>
      <c r="J7" s="3" t="s">
        <v>198</v>
      </c>
      <c r="K7" s="5">
        <v>11080000</v>
      </c>
      <c r="L7" s="4" t="s">
        <v>198</v>
      </c>
    </row>
    <row r="8" spans="1:12" s="1" customFormat="1" ht="84">
      <c r="A8" s="3" t="s">
        <v>111</v>
      </c>
      <c r="B8" s="3" t="str">
        <f t="shared" si="0"/>
        <v>江门市</v>
      </c>
      <c r="C8" s="3" t="s">
        <v>218</v>
      </c>
      <c r="D8" s="3" t="s">
        <v>219</v>
      </c>
      <c r="E8" s="3" t="s">
        <v>220</v>
      </c>
      <c r="F8" s="3" t="s">
        <v>203</v>
      </c>
      <c r="G8" s="3" t="s">
        <v>204</v>
      </c>
      <c r="H8" s="3" t="s">
        <v>205</v>
      </c>
      <c r="I8" s="3" t="s">
        <v>198</v>
      </c>
      <c r="J8" s="3" t="s">
        <v>198</v>
      </c>
      <c r="K8" s="5">
        <v>6920000</v>
      </c>
      <c r="L8" s="4" t="s">
        <v>198</v>
      </c>
    </row>
    <row r="9" spans="1:12" s="1" customFormat="1" ht="84">
      <c r="A9" s="3" t="s">
        <v>126</v>
      </c>
      <c r="B9" s="3" t="str">
        <f t="shared" si="0"/>
        <v>湛江市</v>
      </c>
      <c r="C9" s="3" t="s">
        <v>221</v>
      </c>
      <c r="D9" s="3" t="s">
        <v>222</v>
      </c>
      <c r="E9" s="3" t="s">
        <v>223</v>
      </c>
      <c r="F9" s="3" t="s">
        <v>203</v>
      </c>
      <c r="G9" s="3" t="s">
        <v>204</v>
      </c>
      <c r="H9" s="3" t="s">
        <v>205</v>
      </c>
      <c r="I9" s="3" t="s">
        <v>198</v>
      </c>
      <c r="J9" s="3" t="s">
        <v>198</v>
      </c>
      <c r="K9" s="5">
        <v>8850000</v>
      </c>
      <c r="L9" s="4" t="s">
        <v>198</v>
      </c>
    </row>
    <row r="10" spans="1:12" s="1" customFormat="1" ht="84">
      <c r="A10" s="3" t="s">
        <v>137</v>
      </c>
      <c r="B10" s="3" t="str">
        <f t="shared" si="0"/>
        <v>茂名市</v>
      </c>
      <c r="C10" s="3" t="s">
        <v>224</v>
      </c>
      <c r="D10" s="3" t="s">
        <v>225</v>
      </c>
      <c r="E10" s="3" t="s">
        <v>226</v>
      </c>
      <c r="F10" s="3" t="s">
        <v>203</v>
      </c>
      <c r="G10" s="3" t="s">
        <v>204</v>
      </c>
      <c r="H10" s="3" t="s">
        <v>205</v>
      </c>
      <c r="I10" s="3" t="s">
        <v>198</v>
      </c>
      <c r="J10" s="3" t="s">
        <v>198</v>
      </c>
      <c r="K10" s="5">
        <v>6770000</v>
      </c>
      <c r="L10" s="4" t="s">
        <v>198</v>
      </c>
    </row>
    <row r="11" spans="1:12" s="1" customFormat="1" ht="84">
      <c r="A11" s="3" t="s">
        <v>83</v>
      </c>
      <c r="B11" s="3" t="str">
        <f t="shared" si="0"/>
        <v>梅州市</v>
      </c>
      <c r="C11" s="3" t="s">
        <v>227</v>
      </c>
      <c r="D11" s="3" t="s">
        <v>228</v>
      </c>
      <c r="E11" s="3" t="s">
        <v>229</v>
      </c>
      <c r="F11" s="3" t="s">
        <v>203</v>
      </c>
      <c r="G11" s="3" t="s">
        <v>204</v>
      </c>
      <c r="H11" s="3" t="s">
        <v>205</v>
      </c>
      <c r="I11" s="3" t="s">
        <v>198</v>
      </c>
      <c r="J11" s="3" t="s">
        <v>198</v>
      </c>
      <c r="K11" s="5">
        <v>4230000</v>
      </c>
      <c r="L11" s="4" t="s">
        <v>198</v>
      </c>
    </row>
    <row r="12" spans="1:12" s="1" customFormat="1" ht="84">
      <c r="A12" s="3" t="s">
        <v>120</v>
      </c>
      <c r="B12" s="3" t="str">
        <f t="shared" si="0"/>
        <v>阳江市</v>
      </c>
      <c r="C12" s="3" t="s">
        <v>230</v>
      </c>
      <c r="D12" s="3" t="s">
        <v>231</v>
      </c>
      <c r="E12" s="3" t="s">
        <v>232</v>
      </c>
      <c r="F12" s="3" t="s">
        <v>203</v>
      </c>
      <c r="G12" s="3" t="s">
        <v>204</v>
      </c>
      <c r="H12" s="3" t="s">
        <v>205</v>
      </c>
      <c r="I12" s="3" t="s">
        <v>198</v>
      </c>
      <c r="J12" s="3" t="s">
        <v>198</v>
      </c>
      <c r="K12" s="5">
        <v>3440000</v>
      </c>
      <c r="L12" s="4" t="s">
        <v>198</v>
      </c>
    </row>
    <row r="13" spans="1:12" s="1" customFormat="1" ht="84">
      <c r="A13" s="3" t="s">
        <v>154</v>
      </c>
      <c r="B13" s="3" t="str">
        <f t="shared" si="0"/>
        <v>清远市</v>
      </c>
      <c r="C13" s="3" t="s">
        <v>233</v>
      </c>
      <c r="D13" s="3" t="s">
        <v>234</v>
      </c>
      <c r="E13" s="3" t="s">
        <v>235</v>
      </c>
      <c r="F13" s="3" t="s">
        <v>203</v>
      </c>
      <c r="G13" s="3" t="s">
        <v>204</v>
      </c>
      <c r="H13" s="3" t="s">
        <v>205</v>
      </c>
      <c r="I13" s="3" t="s">
        <v>198</v>
      </c>
      <c r="J13" s="3" t="s">
        <v>198</v>
      </c>
      <c r="K13" s="5">
        <v>4890000</v>
      </c>
      <c r="L13" s="4" t="s">
        <v>198</v>
      </c>
    </row>
    <row r="14" spans="1:12" s="1" customFormat="1" ht="84">
      <c r="A14" s="3" t="s">
        <v>236</v>
      </c>
      <c r="B14" s="3" t="str">
        <f t="shared" si="0"/>
        <v>东莞市</v>
      </c>
      <c r="C14" s="3" t="s">
        <v>237</v>
      </c>
      <c r="D14" s="3" t="s">
        <v>238</v>
      </c>
      <c r="E14" s="3" t="s">
        <v>239</v>
      </c>
      <c r="F14" s="3" t="s">
        <v>203</v>
      </c>
      <c r="G14" s="3" t="s">
        <v>204</v>
      </c>
      <c r="H14" s="3" t="s">
        <v>205</v>
      </c>
      <c r="I14" s="3" t="s">
        <v>198</v>
      </c>
      <c r="J14" s="3" t="s">
        <v>198</v>
      </c>
      <c r="K14" s="5">
        <v>14880000</v>
      </c>
      <c r="L14" s="4" t="s">
        <v>198</v>
      </c>
    </row>
    <row r="15" spans="1:12" s="1" customFormat="1" ht="84">
      <c r="A15" s="3" t="s">
        <v>240</v>
      </c>
      <c r="B15" s="3" t="str">
        <f t="shared" si="0"/>
        <v>中山市</v>
      </c>
      <c r="C15" s="3" t="s">
        <v>241</v>
      </c>
      <c r="D15" s="3" t="s">
        <v>242</v>
      </c>
      <c r="E15" s="3" t="s">
        <v>243</v>
      </c>
      <c r="F15" s="3" t="s">
        <v>203</v>
      </c>
      <c r="G15" s="3" t="s">
        <v>204</v>
      </c>
      <c r="H15" s="3" t="s">
        <v>205</v>
      </c>
      <c r="I15" s="3" t="s">
        <v>198</v>
      </c>
      <c r="J15" s="3" t="s">
        <v>198</v>
      </c>
      <c r="K15" s="5">
        <v>6670000</v>
      </c>
      <c r="L15" s="4" t="s">
        <v>198</v>
      </c>
    </row>
    <row r="16" spans="1:12" s="1" customFormat="1" ht="84">
      <c r="A16" s="3" t="s">
        <v>164</v>
      </c>
      <c r="B16" s="3" t="str">
        <f t="shared" si="0"/>
        <v>潮州市</v>
      </c>
      <c r="C16" s="3" t="s">
        <v>244</v>
      </c>
      <c r="D16" s="3" t="s">
        <v>245</v>
      </c>
      <c r="E16" s="3" t="s">
        <v>246</v>
      </c>
      <c r="F16" s="3" t="s">
        <v>203</v>
      </c>
      <c r="G16" s="3" t="s">
        <v>204</v>
      </c>
      <c r="H16" s="3" t="s">
        <v>205</v>
      </c>
      <c r="I16" s="3" t="s">
        <v>198</v>
      </c>
      <c r="J16" s="3" t="s">
        <v>198</v>
      </c>
      <c r="K16" s="5">
        <v>3350000</v>
      </c>
      <c r="L16" s="4" t="s">
        <v>198</v>
      </c>
    </row>
    <row r="17" spans="1:12" s="1" customFormat="1" ht="84">
      <c r="A17" s="3" t="s">
        <v>170</v>
      </c>
      <c r="B17" s="3" t="str">
        <f t="shared" si="0"/>
        <v>揭阳市</v>
      </c>
      <c r="C17" s="3" t="s">
        <v>247</v>
      </c>
      <c r="D17" s="3" t="s">
        <v>248</v>
      </c>
      <c r="E17" s="3" t="s">
        <v>249</v>
      </c>
      <c r="F17" s="3" t="s">
        <v>203</v>
      </c>
      <c r="G17" s="3" t="s">
        <v>204</v>
      </c>
      <c r="H17" s="3" t="s">
        <v>205</v>
      </c>
      <c r="I17" s="3" t="s">
        <v>198</v>
      </c>
      <c r="J17" s="3" t="s">
        <v>198</v>
      </c>
      <c r="K17" s="5">
        <v>7290000</v>
      </c>
      <c r="L17" s="4" t="s">
        <v>198</v>
      </c>
    </row>
    <row r="18" spans="1:12" s="1" customFormat="1" ht="84">
      <c r="A18" s="3" t="s">
        <v>177</v>
      </c>
      <c r="B18" s="3" t="str">
        <f t="shared" si="0"/>
        <v>云浮市</v>
      </c>
      <c r="C18" s="3" t="s">
        <v>250</v>
      </c>
      <c r="D18" s="3" t="s">
        <v>251</v>
      </c>
      <c r="E18" s="3" t="s">
        <v>252</v>
      </c>
      <c r="F18" s="3" t="s">
        <v>203</v>
      </c>
      <c r="G18" s="3" t="s">
        <v>204</v>
      </c>
      <c r="H18" s="3" t="s">
        <v>205</v>
      </c>
      <c r="I18" s="3" t="s">
        <v>198</v>
      </c>
      <c r="J18" s="3" t="s">
        <v>198</v>
      </c>
      <c r="K18" s="5">
        <v>2420000</v>
      </c>
      <c r="L18" s="4" t="s">
        <v>198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卢熠</dc:creator>
  <cp:keywords/>
  <dc:description/>
  <cp:lastModifiedBy>Lenovo</cp:lastModifiedBy>
  <dcterms:created xsi:type="dcterms:W3CDTF">2022-03-13T11:33:32Z</dcterms:created>
  <dcterms:modified xsi:type="dcterms:W3CDTF">2023-01-29T08:38:16Z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081E8647CAC748E686B08439939D10E7</vt:lpwstr>
  </property>
</Properties>
</file>