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05" windowHeight="9270"/>
  </bookViews>
  <sheets>
    <sheet name="2022年" sheetId="6" r:id="rId1"/>
  </sheets>
  <definedNames>
    <definedName name="_xlnm._FilterDatabase" localSheetId="0" hidden="1">'2022年'!$A$7:$K$7</definedName>
    <definedName name="_xlnm.Print_Area" localSheetId="0">'2022年'!$A$1:$I$93</definedName>
    <definedName name="_xlnm.Print_Titles" localSheetId="0">'2022年'!$4:$6</definedName>
  </definedNames>
  <calcPr calcId="144525" concurrentCalc="0"/>
</workbook>
</file>

<file path=xl/sharedStrings.xml><?xml version="1.0" encoding="utf-8"?>
<sst xmlns="http://schemas.openxmlformats.org/spreadsheetml/2006/main" count="109" uniqueCount="109">
  <si>
    <t>附件2</t>
  </si>
  <si>
    <t>提前下达2023年山区和农村边远地区乡镇卫生院医务人员岗位津贴省级补助资金分配表</t>
  </si>
  <si>
    <t>金额单位：万元</t>
  </si>
  <si>
    <t>地区</t>
  </si>
  <si>
    <t>2022年1月1日乡镇卫生院在编在岗数</t>
  </si>
  <si>
    <t>补助比例</t>
  </si>
  <si>
    <t>每月补助标准</t>
  </si>
  <si>
    <t>2022年省财政应拨金额</t>
  </si>
  <si>
    <t>结算2022年补助资金</t>
  </si>
  <si>
    <t>2023年省财政实际预拨金额</t>
  </si>
  <si>
    <t>2022年财政应补助金额</t>
  </si>
  <si>
    <t>2022年度已拨金额</t>
  </si>
  <si>
    <t>2022年结算差额</t>
  </si>
  <si>
    <t>栏次</t>
  </si>
  <si>
    <t>1栏</t>
  </si>
  <si>
    <t>2栏</t>
  </si>
  <si>
    <t>3栏</t>
  </si>
  <si>
    <t>4栏=1栏*2栏*3栏*12</t>
  </si>
  <si>
    <t>5栏=1栏*2栏*0.1*12</t>
  </si>
  <si>
    <t>6栏</t>
  </si>
  <si>
    <t>7栏=5栏-6栏</t>
  </si>
  <si>
    <t>8栏=4栏+7栏</t>
  </si>
  <si>
    <t>合计</t>
  </si>
  <si>
    <t>汕头市</t>
  </si>
  <si>
    <t>潮南区</t>
  </si>
  <si>
    <t>潮阳区</t>
  </si>
  <si>
    <t>澄海区</t>
  </si>
  <si>
    <t>韶关市</t>
  </si>
  <si>
    <t>新丰县</t>
  </si>
  <si>
    <t>始兴县</t>
  </si>
  <si>
    <t>乐昌市</t>
  </si>
  <si>
    <t>曲江区</t>
  </si>
  <si>
    <t>河源市</t>
  </si>
  <si>
    <t>和平县</t>
  </si>
  <si>
    <t>东源县</t>
  </si>
  <si>
    <t>梅州市</t>
  </si>
  <si>
    <t>蕉岭县</t>
  </si>
  <si>
    <t>平远县</t>
  </si>
  <si>
    <t>梅县区</t>
  </si>
  <si>
    <t>惠州市</t>
  </si>
  <si>
    <t>龙门县</t>
  </si>
  <si>
    <t>惠东县</t>
  </si>
  <si>
    <t>江门市</t>
  </si>
  <si>
    <t>开平市</t>
  </si>
  <si>
    <t>台山市</t>
  </si>
  <si>
    <t>恩平市</t>
  </si>
  <si>
    <t>阳江市</t>
  </si>
  <si>
    <t>阳西县</t>
  </si>
  <si>
    <t>阳东区</t>
  </si>
  <si>
    <t>湛江市</t>
  </si>
  <si>
    <t>南三区</t>
  </si>
  <si>
    <t>坡头区</t>
  </si>
  <si>
    <t>麻章区</t>
  </si>
  <si>
    <t>吴川市</t>
  </si>
  <si>
    <t>遂溪县</t>
  </si>
  <si>
    <t>茂名市</t>
  </si>
  <si>
    <t>电白区</t>
  </si>
  <si>
    <t>信宜市</t>
  </si>
  <si>
    <t>肇庆市</t>
  </si>
  <si>
    <t>四会市</t>
  </si>
  <si>
    <t>高要区</t>
  </si>
  <si>
    <t>清远市</t>
  </si>
  <si>
    <t>连州市</t>
  </si>
  <si>
    <t>佛冈县</t>
  </si>
  <si>
    <t>阳山县</t>
  </si>
  <si>
    <t>清新区</t>
  </si>
  <si>
    <t>潮州市</t>
  </si>
  <si>
    <t>潮安区</t>
  </si>
  <si>
    <t>揭阳市</t>
  </si>
  <si>
    <t>揭东区</t>
  </si>
  <si>
    <t>云浮市</t>
  </si>
  <si>
    <t>云安区</t>
  </si>
  <si>
    <t>郁南县</t>
  </si>
  <si>
    <t>财政省直管县</t>
  </si>
  <si>
    <t>南澳县</t>
  </si>
  <si>
    <t>南雄市</t>
  </si>
  <si>
    <t>仁化县</t>
  </si>
  <si>
    <t>乳源县</t>
  </si>
  <si>
    <t>翁源县</t>
  </si>
  <si>
    <t>紫金县</t>
  </si>
  <si>
    <t>龙川县</t>
  </si>
  <si>
    <t>连平县</t>
  </si>
  <si>
    <t>兴宁市</t>
  </si>
  <si>
    <t>五华县</t>
  </si>
  <si>
    <t>丰顺县</t>
  </si>
  <si>
    <t>大埔县</t>
  </si>
  <si>
    <t>博罗县</t>
  </si>
  <si>
    <t>陆河县</t>
  </si>
  <si>
    <t>陆丰市</t>
  </si>
  <si>
    <t>海丰县</t>
  </si>
  <si>
    <t>阳春市</t>
  </si>
  <si>
    <t>徐闻县</t>
  </si>
  <si>
    <t>廉江市</t>
  </si>
  <si>
    <t>雷州市</t>
  </si>
  <si>
    <t>高州市</t>
  </si>
  <si>
    <t>化州市</t>
  </si>
  <si>
    <t>封开县</t>
  </si>
  <si>
    <t>怀集县</t>
  </si>
  <si>
    <t>德庆县</t>
  </si>
  <si>
    <t>广宁县</t>
  </si>
  <si>
    <t>英德市</t>
  </si>
  <si>
    <t>连山县</t>
  </si>
  <si>
    <t>连南县</t>
  </si>
  <si>
    <t>饶平县</t>
  </si>
  <si>
    <t>普宁市</t>
  </si>
  <si>
    <t>揭西县</t>
  </si>
  <si>
    <t>惠来县</t>
  </si>
  <si>
    <t>罗定市</t>
  </si>
  <si>
    <t>新兴县</t>
  </si>
</sst>
</file>

<file path=xl/styles.xml><?xml version="1.0" encoding="utf-8"?>
<styleSheet xmlns="http://schemas.openxmlformats.org/spreadsheetml/2006/main">
  <numFmts count="3">
    <numFmt numFmtId="176" formatCode="#,##0.00_ "/>
    <numFmt numFmtId="177" formatCode="#,##0.00_);[Red]\(#,##0.00\)"/>
    <numFmt numFmtId="178" formatCode="0_ "/>
  </numFmts>
  <fonts count="25">
    <font>
      <sz val="11"/>
      <color indexed="8"/>
      <name val="宋体"/>
      <charset val="134"/>
    </font>
    <font>
      <b/>
      <sz val="11"/>
      <name val="宋体"/>
      <charset val="134"/>
    </font>
    <font>
      <sz val="11"/>
      <name val="宋体"/>
      <charset val="134"/>
    </font>
    <font>
      <sz val="14"/>
      <name val="黑体"/>
      <charset val="134"/>
    </font>
    <font>
      <sz val="16"/>
      <name val="方正小标宋简体"/>
      <charset val="134"/>
    </font>
    <font>
      <sz val="10"/>
      <name val="宋体"/>
      <charset val="134"/>
    </font>
    <font>
      <b/>
      <sz val="11"/>
      <color rgb="FFFF0000"/>
      <name val="宋体"/>
      <charset val="134"/>
    </font>
    <font>
      <sz val="11"/>
      <color indexed="9"/>
      <name val="宋体"/>
      <charset val="134"/>
    </font>
    <font>
      <b/>
      <sz val="11"/>
      <color indexed="63"/>
      <name val="宋体"/>
      <charset val="134"/>
    </font>
    <font>
      <sz val="11"/>
      <color indexed="10"/>
      <name val="宋体"/>
      <charset val="134"/>
    </font>
    <font>
      <b/>
      <sz val="11"/>
      <color indexed="54"/>
      <name val="宋体"/>
      <charset val="134"/>
    </font>
    <font>
      <u/>
      <sz val="11"/>
      <color indexed="20"/>
      <name val="宋体"/>
      <charset val="134"/>
    </font>
    <font>
      <sz val="11"/>
      <color indexed="16"/>
      <name val="宋体"/>
      <charset val="134"/>
    </font>
    <font>
      <b/>
      <sz val="11"/>
      <color indexed="9"/>
      <name val="宋体"/>
      <charset val="134"/>
    </font>
    <font>
      <i/>
      <sz val="11"/>
      <color indexed="23"/>
      <name val="宋体"/>
      <charset val="134"/>
    </font>
    <font>
      <sz val="11"/>
      <color indexed="53"/>
      <name val="宋体"/>
      <charset val="134"/>
    </font>
    <font>
      <b/>
      <sz val="15"/>
      <color indexed="54"/>
      <name val="宋体"/>
      <charset val="134"/>
    </font>
    <font>
      <b/>
      <sz val="11"/>
      <color indexed="53"/>
      <name val="宋体"/>
      <charset val="134"/>
    </font>
    <font>
      <b/>
      <sz val="18"/>
      <color indexed="54"/>
      <name val="宋体"/>
      <charset val="134"/>
    </font>
    <font>
      <sz val="11"/>
      <color indexed="19"/>
      <name val="宋体"/>
      <charset val="134"/>
    </font>
    <font>
      <sz val="11"/>
      <color indexed="62"/>
      <name val="宋体"/>
      <charset val="134"/>
    </font>
    <font>
      <b/>
      <sz val="11"/>
      <color indexed="8"/>
      <name val="宋体"/>
      <charset val="134"/>
    </font>
    <font>
      <b/>
      <sz val="13"/>
      <color indexed="54"/>
      <name val="宋体"/>
      <charset val="134"/>
    </font>
    <font>
      <sz val="11"/>
      <color indexed="17"/>
      <name val="宋体"/>
      <charset val="134"/>
    </font>
    <font>
      <u/>
      <sz val="11"/>
      <color indexed="12"/>
      <name val="宋体"/>
      <charset val="134"/>
    </font>
  </fonts>
  <fills count="21">
    <fill>
      <patternFill patternType="none"/>
    </fill>
    <fill>
      <patternFill patternType="gray125"/>
    </fill>
    <fill>
      <patternFill patternType="solid">
        <fgColor theme="9" tint="0.8"/>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48"/>
        <bgColor indexed="64"/>
      </patternFill>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24"/>
        <bgColor indexed="64"/>
      </patternFill>
    </fill>
    <fill>
      <patternFill patternType="solid">
        <fgColor indexed="54"/>
        <bgColor indexed="64"/>
      </patternFill>
    </fill>
    <fill>
      <patternFill patternType="solid">
        <fgColor indexed="53"/>
        <bgColor indexed="64"/>
      </patternFill>
    </fill>
    <fill>
      <patternFill patternType="solid">
        <fgColor indexed="4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s>
  <cellStyleXfs count="49">
    <xf numFmtId="0" fontId="0" fillId="0" borderId="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20" fillId="9" borderId="7" applyNumberFormat="0" applyAlignment="0" applyProtection="0">
      <alignment vertical="center"/>
    </xf>
    <xf numFmtId="0" fontId="0" fillId="16"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12" fillId="10" borderId="0" applyNumberFormat="0" applyBorder="0" applyAlignment="0" applyProtection="0">
      <alignment vertical="center"/>
    </xf>
    <xf numFmtId="0" fontId="0" fillId="8" borderId="0" applyNumberFormat="0" applyBorder="0" applyAlignment="0" applyProtection="0">
      <alignment vertical="center"/>
    </xf>
    <xf numFmtId="0" fontId="7" fillId="11" borderId="0" applyNumberFormat="0" applyBorder="0" applyAlignment="0" applyProtection="0">
      <alignment vertical="center"/>
    </xf>
    <xf numFmtId="0" fontId="24" fillId="0" borderId="0" applyNumberFormat="0" applyFill="0" applyBorder="0" applyAlignment="0" applyProtection="0">
      <alignment vertical="center"/>
    </xf>
    <xf numFmtId="0" fontId="0" fillId="13" borderId="0" applyNumberFormat="0" applyBorder="0" applyAlignment="0" applyProtection="0">
      <alignment vertical="center"/>
    </xf>
    <xf numFmtId="0" fontId="11" fillId="0" borderId="0" applyNumberFormat="0" applyFill="0" applyBorder="0" applyAlignment="0" applyProtection="0">
      <alignment vertical="center"/>
    </xf>
    <xf numFmtId="0" fontId="0" fillId="15" borderId="8"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6" applyNumberFormat="0" applyFill="0" applyAlignment="0" applyProtection="0">
      <alignment vertical="center"/>
    </xf>
    <xf numFmtId="0" fontId="22" fillId="0" borderId="6" applyNumberFormat="0" applyFill="0" applyAlignment="0" applyProtection="0">
      <alignment vertical="center"/>
    </xf>
    <xf numFmtId="0" fontId="7" fillId="14" borderId="0" applyNumberFormat="0" applyBorder="0" applyAlignment="0" applyProtection="0">
      <alignment vertical="center"/>
    </xf>
    <xf numFmtId="0" fontId="10" fillId="0" borderId="10" applyNumberFormat="0" applyFill="0" applyAlignment="0" applyProtection="0">
      <alignment vertical="center"/>
    </xf>
    <xf numFmtId="0" fontId="7" fillId="9" borderId="0" applyNumberFormat="0" applyBorder="0" applyAlignment="0" applyProtection="0">
      <alignment vertical="center"/>
    </xf>
    <xf numFmtId="0" fontId="8" fillId="7" borderId="3" applyNumberFormat="0" applyAlignment="0" applyProtection="0">
      <alignment vertical="center"/>
    </xf>
    <xf numFmtId="0" fontId="17" fillId="7" borderId="7" applyNumberFormat="0" applyAlignment="0" applyProtection="0">
      <alignment vertical="center"/>
    </xf>
    <xf numFmtId="0" fontId="13" fillId="5" borderId="4" applyNumberFormat="0" applyAlignment="0" applyProtection="0">
      <alignment vertical="center"/>
    </xf>
    <xf numFmtId="0" fontId="0" fillId="16" borderId="0" applyNumberFormat="0" applyBorder="0" applyAlignment="0" applyProtection="0">
      <alignment vertical="center"/>
    </xf>
    <xf numFmtId="0" fontId="7" fillId="19" borderId="0" applyNumberFormat="0" applyBorder="0" applyAlignment="0" applyProtection="0">
      <alignment vertical="center"/>
    </xf>
    <xf numFmtId="0" fontId="15" fillId="0" borderId="5" applyNumberFormat="0" applyFill="0" applyAlignment="0" applyProtection="0">
      <alignment vertical="center"/>
    </xf>
    <xf numFmtId="0" fontId="21" fillId="0" borderId="9" applyNumberFormat="0" applyFill="0" applyAlignment="0" applyProtection="0">
      <alignment vertical="center"/>
    </xf>
    <xf numFmtId="0" fontId="23" fillId="16" borderId="0" applyNumberFormat="0" applyBorder="0" applyAlignment="0" applyProtection="0">
      <alignment vertical="center"/>
    </xf>
    <xf numFmtId="0" fontId="19" fillId="12" borderId="0" applyNumberFormat="0" applyBorder="0" applyAlignment="0" applyProtection="0">
      <alignment vertical="center"/>
    </xf>
    <xf numFmtId="0" fontId="0" fillId="8" borderId="0" applyNumberFormat="0" applyBorder="0" applyAlignment="0" applyProtection="0">
      <alignment vertical="center"/>
    </xf>
    <xf numFmtId="0" fontId="7" fillId="6"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7" fillId="18" borderId="0" applyNumberFormat="0" applyBorder="0" applyAlignment="0" applyProtection="0">
      <alignment vertical="center"/>
    </xf>
    <xf numFmtId="0" fontId="0" fillId="8" borderId="0" applyNumberFormat="0" applyBorder="0" applyAlignment="0" applyProtection="0">
      <alignment vertical="center"/>
    </xf>
    <xf numFmtId="0" fontId="7" fillId="17" borderId="0" applyNumberFormat="0" applyBorder="0" applyAlignment="0" applyProtection="0">
      <alignment vertical="center"/>
    </xf>
    <xf numFmtId="0" fontId="7" fillId="3" borderId="0" applyNumberFormat="0" applyBorder="0" applyAlignment="0" applyProtection="0">
      <alignment vertical="center"/>
    </xf>
    <xf numFmtId="0" fontId="0" fillId="11" borderId="0" applyNumberFormat="0" applyBorder="0" applyAlignment="0" applyProtection="0">
      <alignment vertical="center"/>
    </xf>
    <xf numFmtId="0" fontId="7" fillId="11"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lignment vertical="center"/>
    </xf>
    <xf numFmtId="0" fontId="2" fillId="0" borderId="0" xfId="0" applyFont="1" applyFill="1">
      <alignment vertical="center"/>
    </xf>
    <xf numFmtId="0" fontId="1" fillId="2" borderId="0" xfId="0" applyFont="1" applyFill="1">
      <alignment vertical="center"/>
    </xf>
    <xf numFmtId="178" fontId="2" fillId="0" borderId="0" xfId="0" applyNumberFormat="1" applyFont="1" applyFill="1" applyAlignment="1">
      <alignment horizontal="center" vertical="center" wrapText="1"/>
    </xf>
    <xf numFmtId="9"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177" fontId="5" fillId="0" borderId="0" xfId="0" applyNumberFormat="1" applyFont="1" applyFill="1" applyAlignment="1">
      <alignment horizontal="right" vertical="center" wrapText="1"/>
    </xf>
    <xf numFmtId="0" fontId="1"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indent="3"/>
    </xf>
    <xf numFmtId="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1" fillId="0" borderId="2"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indent="2"/>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178" fontId="6"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NumberFormat="1" applyFont="1" applyFill="1" applyAlignment="1">
      <alignment horizontal="center" vertical="center" wrapText="1"/>
    </xf>
    <xf numFmtId="0" fontId="5"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93"/>
  <sheetViews>
    <sheetView tabSelected="1" workbookViewId="0">
      <pane ySplit="7" topLeftCell="A68" activePane="bottomLeft" state="frozen"/>
      <selection/>
      <selection pane="bottomLeft" activeCell="A1" sqref="A1"/>
    </sheetView>
  </sheetViews>
  <sheetFormatPr defaultColWidth="9" defaultRowHeight="13.5"/>
  <cols>
    <col min="1" max="1" width="17.1333333333333" style="2"/>
    <col min="2" max="2" width="13.7583333333333" style="6" customWidth="1"/>
    <col min="3" max="3" width="7.63333333333333" style="7" customWidth="1"/>
    <col min="4" max="4" width="10.3833333333333" style="8" customWidth="1"/>
    <col min="5" max="5" width="12.3833333333333" style="8" customWidth="1"/>
    <col min="6" max="8" width="12.6333333333333" style="4" customWidth="1"/>
    <col min="9" max="9" width="13.6333333333333" style="4" customWidth="1"/>
    <col min="10" max="10" width="15.3833333333333" style="4"/>
    <col min="11" max="16384" width="9" style="4"/>
  </cols>
  <sheetData>
    <row r="1" ht="18.75" customHeight="1" spans="1:9">
      <c r="A1" s="9" t="s">
        <v>0</v>
      </c>
      <c r="C1" s="6"/>
      <c r="D1" s="6"/>
      <c r="E1" s="6"/>
      <c r="F1" s="6"/>
      <c r="G1" s="6"/>
      <c r="H1" s="6"/>
      <c r="I1" s="6"/>
    </row>
    <row r="2" s="1" customFormat="1" ht="29.25" customHeight="1" spans="1:9">
      <c r="A2" s="10" t="s">
        <v>1</v>
      </c>
      <c r="B2" s="10"/>
      <c r="C2" s="10"/>
      <c r="D2" s="10"/>
      <c r="E2" s="10"/>
      <c r="F2" s="10"/>
      <c r="G2" s="10"/>
      <c r="H2" s="10"/>
      <c r="I2" s="10"/>
    </row>
    <row r="3" s="2" customFormat="1" ht="18.75" customHeight="1" spans="1:9">
      <c r="A3" s="11"/>
      <c r="B3" s="6"/>
      <c r="C3" s="7"/>
      <c r="D3" s="8"/>
      <c r="E3" s="12"/>
      <c r="I3" s="34" t="s">
        <v>2</v>
      </c>
    </row>
    <row r="4" s="3" customFormat="1" ht="25" customHeight="1" spans="1:9">
      <c r="A4" s="13" t="s">
        <v>3</v>
      </c>
      <c r="B4" s="14" t="s">
        <v>4</v>
      </c>
      <c r="C4" s="15" t="s">
        <v>5</v>
      </c>
      <c r="D4" s="15" t="s">
        <v>6</v>
      </c>
      <c r="E4" s="15" t="s">
        <v>7</v>
      </c>
      <c r="F4" s="16" t="s">
        <v>8</v>
      </c>
      <c r="G4" s="16"/>
      <c r="H4" s="17"/>
      <c r="I4" s="15" t="s">
        <v>9</v>
      </c>
    </row>
    <row r="5" s="3" customFormat="1" ht="33" customHeight="1" spans="1:9">
      <c r="A5" s="13"/>
      <c r="B5" s="14"/>
      <c r="C5" s="15"/>
      <c r="D5" s="15"/>
      <c r="E5" s="15"/>
      <c r="F5" s="16" t="s">
        <v>10</v>
      </c>
      <c r="G5" s="16" t="s">
        <v>11</v>
      </c>
      <c r="H5" s="17" t="s">
        <v>12</v>
      </c>
      <c r="I5" s="15"/>
    </row>
    <row r="6" s="3" customFormat="1" ht="31" customHeight="1" spans="1:9">
      <c r="A6" s="13" t="s">
        <v>13</v>
      </c>
      <c r="B6" s="14" t="s">
        <v>14</v>
      </c>
      <c r="C6" s="15" t="s">
        <v>15</v>
      </c>
      <c r="D6" s="15" t="s">
        <v>16</v>
      </c>
      <c r="E6" s="15" t="s">
        <v>17</v>
      </c>
      <c r="F6" s="15" t="s">
        <v>18</v>
      </c>
      <c r="G6" s="15" t="s">
        <v>19</v>
      </c>
      <c r="H6" s="18" t="s">
        <v>20</v>
      </c>
      <c r="I6" s="15" t="s">
        <v>21</v>
      </c>
    </row>
    <row r="7" s="3" customFormat="1" ht="20" customHeight="1" spans="1:9">
      <c r="A7" s="19" t="s">
        <v>22</v>
      </c>
      <c r="B7" s="14">
        <f>SUM(B8:B93)/2</f>
        <v>54807</v>
      </c>
      <c r="C7" s="20"/>
      <c r="D7" s="16"/>
      <c r="E7" s="21">
        <f>SUM(E8:E93)/2</f>
        <v>42167.16</v>
      </c>
      <c r="F7" s="21">
        <f>SUM(F8:F93)/2</f>
        <v>42167.16</v>
      </c>
      <c r="G7" s="21">
        <f>SUM(G8:G93)/2</f>
        <v>41698.8</v>
      </c>
      <c r="H7" s="22">
        <f>SUM(H8:H93)/2</f>
        <v>494.28</v>
      </c>
      <c r="I7" s="21">
        <f>SUM(I8:I93)/2</f>
        <v>42661.44</v>
      </c>
    </row>
    <row r="8" s="3" customFormat="1" ht="20" customHeight="1" spans="1:9">
      <c r="A8" s="23" t="s">
        <v>23</v>
      </c>
      <c r="B8" s="14">
        <v>2753</v>
      </c>
      <c r="C8" s="20"/>
      <c r="D8" s="16"/>
      <c r="E8" s="21">
        <f t="shared" ref="B8:I8" si="0">SUM(E9:E11)</f>
        <v>1651.8</v>
      </c>
      <c r="F8" s="21">
        <f t="shared" si="0"/>
        <v>1651.8</v>
      </c>
      <c r="G8" s="21">
        <f t="shared" si="0"/>
        <v>1629.6</v>
      </c>
      <c r="H8" s="22">
        <f t="shared" si="0"/>
        <v>22.2</v>
      </c>
      <c r="I8" s="21">
        <f t="shared" si="0"/>
        <v>1674</v>
      </c>
    </row>
    <row r="9" s="4" customFormat="1" ht="20" customHeight="1" spans="1:11">
      <c r="A9" s="24" t="s">
        <v>24</v>
      </c>
      <c r="B9" s="25">
        <v>1028</v>
      </c>
      <c r="C9" s="26">
        <v>0.5</v>
      </c>
      <c r="D9" s="27">
        <v>0.1</v>
      </c>
      <c r="E9" s="28">
        <f>ROUND(B9*C9*D9*12,2)</f>
        <v>616.8</v>
      </c>
      <c r="F9" s="28">
        <f t="shared" ref="F9:F11" si="1">ROUND(B9*C9*0.1*12,2)</f>
        <v>616.8</v>
      </c>
      <c r="G9" s="28">
        <v>613.2</v>
      </c>
      <c r="H9" s="29">
        <f t="shared" ref="H9:H11" si="2">F9-G9</f>
        <v>3.59999999999991</v>
      </c>
      <c r="I9" s="28">
        <f t="shared" ref="I9:I11" si="3">E9+H9</f>
        <v>620.4</v>
      </c>
      <c r="J9" s="3"/>
      <c r="K9" s="3"/>
    </row>
    <row r="10" s="4" customFormat="1" ht="20" customHeight="1" spans="1:11">
      <c r="A10" s="24" t="s">
        <v>25</v>
      </c>
      <c r="B10" s="25">
        <v>987</v>
      </c>
      <c r="C10" s="26">
        <v>0.5</v>
      </c>
      <c r="D10" s="27">
        <v>0.1</v>
      </c>
      <c r="E10" s="28">
        <f t="shared" ref="E9:E11" si="4">ROUND(B10*C10*D10*12,2)</f>
        <v>592.2</v>
      </c>
      <c r="F10" s="28">
        <f t="shared" si="1"/>
        <v>592.2</v>
      </c>
      <c r="G10" s="28">
        <v>582</v>
      </c>
      <c r="H10" s="29">
        <f t="shared" si="2"/>
        <v>10.2</v>
      </c>
      <c r="I10" s="28">
        <f t="shared" si="3"/>
        <v>602.4</v>
      </c>
      <c r="J10" s="3"/>
      <c r="K10" s="3"/>
    </row>
    <row r="11" s="4" customFormat="1" ht="20" customHeight="1" spans="1:11">
      <c r="A11" s="24" t="s">
        <v>26</v>
      </c>
      <c r="B11" s="25">
        <v>738</v>
      </c>
      <c r="C11" s="26">
        <v>0.5</v>
      </c>
      <c r="D11" s="27">
        <v>0.1</v>
      </c>
      <c r="E11" s="28">
        <f t="shared" si="4"/>
        <v>442.8</v>
      </c>
      <c r="F11" s="28">
        <f t="shared" si="1"/>
        <v>442.8</v>
      </c>
      <c r="G11" s="28">
        <v>434.4</v>
      </c>
      <c r="H11" s="29">
        <f t="shared" si="2"/>
        <v>8.40000000000003</v>
      </c>
      <c r="I11" s="28">
        <f t="shared" si="3"/>
        <v>451.2</v>
      </c>
      <c r="J11" s="3"/>
      <c r="K11" s="3"/>
    </row>
    <row r="12" s="3" customFormat="1" ht="20" customHeight="1" spans="1:9">
      <c r="A12" s="23" t="s">
        <v>27</v>
      </c>
      <c r="B12" s="14">
        <v>1470</v>
      </c>
      <c r="C12" s="20"/>
      <c r="D12" s="27"/>
      <c r="E12" s="21">
        <f t="shared" ref="B12:I12" si="5">SUM(E13:E16)</f>
        <v>1298.16</v>
      </c>
      <c r="F12" s="21">
        <f t="shared" si="5"/>
        <v>1298.16</v>
      </c>
      <c r="G12" s="21">
        <f t="shared" si="5"/>
        <v>1250.52</v>
      </c>
      <c r="H12" s="22">
        <f t="shared" si="5"/>
        <v>47.64</v>
      </c>
      <c r="I12" s="21">
        <f t="shared" si="5"/>
        <v>1345.8</v>
      </c>
    </row>
    <row r="13" s="4" customFormat="1" ht="20" customHeight="1" spans="1:11">
      <c r="A13" s="24" t="s">
        <v>28</v>
      </c>
      <c r="B13" s="25">
        <v>291</v>
      </c>
      <c r="C13" s="26">
        <v>0.8</v>
      </c>
      <c r="D13" s="27">
        <v>0.1</v>
      </c>
      <c r="E13" s="28">
        <f t="shared" ref="E13:E16" si="6">ROUND(B13*C13*D13*12,2)</f>
        <v>279.36</v>
      </c>
      <c r="F13" s="28">
        <f t="shared" ref="F13:F16" si="7">ROUND(B13*C13*0.1*12,2)</f>
        <v>279.36</v>
      </c>
      <c r="G13" s="28">
        <v>268.8</v>
      </c>
      <c r="H13" s="29">
        <f t="shared" ref="H13:H16" si="8">F13-G13</f>
        <v>10.56</v>
      </c>
      <c r="I13" s="28">
        <f t="shared" ref="I13:I16" si="9">E13+H13</f>
        <v>289.92</v>
      </c>
      <c r="J13" s="3"/>
      <c r="K13" s="3"/>
    </row>
    <row r="14" s="4" customFormat="1" ht="20" customHeight="1" spans="1:11">
      <c r="A14" s="24" t="s">
        <v>29</v>
      </c>
      <c r="B14" s="25">
        <v>260</v>
      </c>
      <c r="C14" s="26">
        <v>0.8</v>
      </c>
      <c r="D14" s="27">
        <v>0.1</v>
      </c>
      <c r="E14" s="28">
        <f t="shared" si="6"/>
        <v>249.6</v>
      </c>
      <c r="F14" s="28">
        <f t="shared" si="7"/>
        <v>249.6</v>
      </c>
      <c r="G14" s="28">
        <v>243.84</v>
      </c>
      <c r="H14" s="29">
        <f t="shared" si="8"/>
        <v>5.75999999999999</v>
      </c>
      <c r="I14" s="28">
        <f t="shared" si="9"/>
        <v>255.36</v>
      </c>
      <c r="J14" s="3"/>
      <c r="K14" s="3"/>
    </row>
    <row r="15" s="4" customFormat="1" ht="20" customHeight="1" spans="1:11">
      <c r="A15" s="24" t="s">
        <v>30</v>
      </c>
      <c r="B15" s="25">
        <v>605</v>
      </c>
      <c r="C15" s="26">
        <v>0.8</v>
      </c>
      <c r="D15" s="27">
        <v>0.1</v>
      </c>
      <c r="E15" s="28">
        <f t="shared" si="6"/>
        <v>580.8</v>
      </c>
      <c r="F15" s="28">
        <f t="shared" si="7"/>
        <v>580.8</v>
      </c>
      <c r="G15" s="28">
        <v>554.88</v>
      </c>
      <c r="H15" s="29">
        <f t="shared" si="8"/>
        <v>25.92</v>
      </c>
      <c r="I15" s="28">
        <f t="shared" si="9"/>
        <v>606.72</v>
      </c>
      <c r="J15" s="3"/>
      <c r="K15" s="3"/>
    </row>
    <row r="16" s="4" customFormat="1" ht="20" customHeight="1" spans="1:11">
      <c r="A16" s="24" t="s">
        <v>31</v>
      </c>
      <c r="B16" s="25">
        <v>314</v>
      </c>
      <c r="C16" s="26">
        <v>0.5</v>
      </c>
      <c r="D16" s="27">
        <v>0.1</v>
      </c>
      <c r="E16" s="28">
        <f t="shared" si="6"/>
        <v>188.4</v>
      </c>
      <c r="F16" s="28">
        <f t="shared" si="7"/>
        <v>188.4</v>
      </c>
      <c r="G16" s="28">
        <v>183</v>
      </c>
      <c r="H16" s="29">
        <f t="shared" si="8"/>
        <v>5.40000000000001</v>
      </c>
      <c r="I16" s="28">
        <f t="shared" si="9"/>
        <v>193.8</v>
      </c>
      <c r="J16" s="3"/>
      <c r="K16" s="3"/>
    </row>
    <row r="17" s="3" customFormat="1" ht="20" customHeight="1" spans="1:9">
      <c r="A17" s="23" t="s">
        <v>32</v>
      </c>
      <c r="B17" s="14">
        <v>1015</v>
      </c>
      <c r="C17" s="20"/>
      <c r="D17" s="27"/>
      <c r="E17" s="21">
        <f t="shared" ref="B17:I17" si="10">SUM(E18:E19)</f>
        <v>974.4</v>
      </c>
      <c r="F17" s="21">
        <f t="shared" si="10"/>
        <v>974.4</v>
      </c>
      <c r="G17" s="21">
        <f t="shared" si="10"/>
        <v>978.24</v>
      </c>
      <c r="H17" s="22">
        <f t="shared" si="10"/>
        <v>-3.84000000000003</v>
      </c>
      <c r="I17" s="21">
        <f t="shared" si="10"/>
        <v>970.56</v>
      </c>
    </row>
    <row r="18" s="4" customFormat="1" ht="20" customHeight="1" spans="1:11">
      <c r="A18" s="24" t="s">
        <v>33</v>
      </c>
      <c r="B18" s="25">
        <v>366</v>
      </c>
      <c r="C18" s="26">
        <v>0.8</v>
      </c>
      <c r="D18" s="27">
        <v>0.1</v>
      </c>
      <c r="E18" s="28">
        <f t="shared" ref="E18:E23" si="11">ROUND(B18*C18*D18*12,2)</f>
        <v>351.36</v>
      </c>
      <c r="F18" s="28">
        <f t="shared" ref="F18:F23" si="12">ROUND(B18*C18*0.1*12,2)</f>
        <v>351.36</v>
      </c>
      <c r="G18" s="28">
        <v>366.72</v>
      </c>
      <c r="H18" s="29">
        <f t="shared" ref="H18:H23" si="13">F18-G18</f>
        <v>-15.36</v>
      </c>
      <c r="I18" s="28">
        <f t="shared" ref="I18:I23" si="14">E18+H18</f>
        <v>336</v>
      </c>
      <c r="J18" s="3"/>
      <c r="K18" s="3"/>
    </row>
    <row r="19" s="4" customFormat="1" ht="20" customHeight="1" spans="1:11">
      <c r="A19" s="24" t="s">
        <v>34</v>
      </c>
      <c r="B19" s="25">
        <v>649</v>
      </c>
      <c r="C19" s="26">
        <v>0.8</v>
      </c>
      <c r="D19" s="27">
        <v>0.1</v>
      </c>
      <c r="E19" s="28">
        <f t="shared" si="11"/>
        <v>623.04</v>
      </c>
      <c r="F19" s="28">
        <f t="shared" si="12"/>
        <v>623.04</v>
      </c>
      <c r="G19" s="28">
        <v>611.52</v>
      </c>
      <c r="H19" s="29">
        <f t="shared" si="13"/>
        <v>11.52</v>
      </c>
      <c r="I19" s="28">
        <f t="shared" si="14"/>
        <v>634.56</v>
      </c>
      <c r="J19" s="3"/>
      <c r="K19" s="3"/>
    </row>
    <row r="20" s="3" customFormat="1" ht="20" customHeight="1" spans="1:9">
      <c r="A20" s="23" t="s">
        <v>35</v>
      </c>
      <c r="B20" s="14">
        <v>1443</v>
      </c>
      <c r="C20" s="20"/>
      <c r="D20" s="27"/>
      <c r="E20" s="21">
        <f t="shared" ref="B20:I20" si="15">SUM(E21:E23)</f>
        <v>1385.28</v>
      </c>
      <c r="F20" s="21">
        <f t="shared" si="15"/>
        <v>1385.28</v>
      </c>
      <c r="G20" s="21">
        <f t="shared" si="15"/>
        <v>1387.2</v>
      </c>
      <c r="H20" s="22">
        <f t="shared" si="15"/>
        <v>-1.92000000000002</v>
      </c>
      <c r="I20" s="21">
        <f t="shared" si="15"/>
        <v>1383.36</v>
      </c>
    </row>
    <row r="21" s="4" customFormat="1" ht="20" customHeight="1" spans="1:11">
      <c r="A21" s="24" t="s">
        <v>36</v>
      </c>
      <c r="B21" s="25">
        <v>236</v>
      </c>
      <c r="C21" s="26">
        <v>0.8</v>
      </c>
      <c r="D21" s="27">
        <v>0.1</v>
      </c>
      <c r="E21" s="28">
        <f t="shared" si="11"/>
        <v>226.56</v>
      </c>
      <c r="F21" s="28">
        <f t="shared" si="12"/>
        <v>226.56</v>
      </c>
      <c r="G21" s="28">
        <v>221.76</v>
      </c>
      <c r="H21" s="29">
        <f t="shared" si="13"/>
        <v>4.80000000000001</v>
      </c>
      <c r="I21" s="28">
        <f t="shared" si="14"/>
        <v>231.36</v>
      </c>
      <c r="J21" s="3"/>
      <c r="K21" s="3"/>
    </row>
    <row r="22" s="4" customFormat="1" ht="20" customHeight="1" spans="1:11">
      <c r="A22" s="24" t="s">
        <v>37</v>
      </c>
      <c r="B22" s="25">
        <v>299</v>
      </c>
      <c r="C22" s="26">
        <v>0.8</v>
      </c>
      <c r="D22" s="27">
        <v>0.1</v>
      </c>
      <c r="E22" s="28">
        <f t="shared" si="11"/>
        <v>287.04</v>
      </c>
      <c r="F22" s="28">
        <f t="shared" si="12"/>
        <v>287.04</v>
      </c>
      <c r="G22" s="28">
        <v>288.96</v>
      </c>
      <c r="H22" s="29">
        <f t="shared" si="13"/>
        <v>-1.91999999999996</v>
      </c>
      <c r="I22" s="28">
        <f t="shared" si="14"/>
        <v>285.12</v>
      </c>
      <c r="J22" s="3"/>
      <c r="K22" s="3"/>
    </row>
    <row r="23" s="4" customFormat="1" ht="20" customHeight="1" spans="1:11">
      <c r="A23" s="24" t="s">
        <v>38</v>
      </c>
      <c r="B23" s="25">
        <v>908</v>
      </c>
      <c r="C23" s="26">
        <v>0.8</v>
      </c>
      <c r="D23" s="27">
        <v>0.1</v>
      </c>
      <c r="E23" s="28">
        <f t="shared" si="11"/>
        <v>871.68</v>
      </c>
      <c r="F23" s="28">
        <f t="shared" si="12"/>
        <v>871.68</v>
      </c>
      <c r="G23" s="28">
        <v>876.48</v>
      </c>
      <c r="H23" s="29">
        <f t="shared" si="13"/>
        <v>-4.80000000000007</v>
      </c>
      <c r="I23" s="28">
        <f t="shared" si="14"/>
        <v>866.88</v>
      </c>
      <c r="J23" s="3"/>
      <c r="K23" s="3"/>
    </row>
    <row r="24" s="3" customFormat="1" ht="20" customHeight="1" spans="1:9">
      <c r="A24" s="23" t="s">
        <v>39</v>
      </c>
      <c r="B24" s="14">
        <v>1617</v>
      </c>
      <c r="C24" s="20"/>
      <c r="D24" s="27"/>
      <c r="E24" s="21">
        <f t="shared" ref="B24:I24" si="16">SUM(E25:E26)</f>
        <v>970.2</v>
      </c>
      <c r="F24" s="21">
        <f t="shared" si="16"/>
        <v>970.2</v>
      </c>
      <c r="G24" s="21">
        <f t="shared" si="16"/>
        <v>1027.8</v>
      </c>
      <c r="H24" s="22">
        <f t="shared" si="16"/>
        <v>-57.6000000000001</v>
      </c>
      <c r="I24" s="21">
        <f t="shared" si="16"/>
        <v>912.6</v>
      </c>
    </row>
    <row r="25" s="4" customFormat="1" ht="20" customHeight="1" spans="1:11">
      <c r="A25" s="24" t="s">
        <v>40</v>
      </c>
      <c r="B25" s="25">
        <v>534</v>
      </c>
      <c r="C25" s="26">
        <v>0.5</v>
      </c>
      <c r="D25" s="27">
        <v>0.1</v>
      </c>
      <c r="E25" s="28">
        <f t="shared" ref="E25:E30" si="17">ROUND(B25*C25*D25*12,2)</f>
        <v>320.4</v>
      </c>
      <c r="F25" s="28">
        <f t="shared" ref="F25:F30" si="18">ROUND(B25*C25*0.1*12,2)</f>
        <v>320.4</v>
      </c>
      <c r="G25" s="28">
        <v>379.2</v>
      </c>
      <c r="H25" s="29">
        <f t="shared" ref="H25:H30" si="19">F25-G25</f>
        <v>-58.8</v>
      </c>
      <c r="I25" s="28">
        <f t="shared" ref="I25:I30" si="20">E25+H25</f>
        <v>261.6</v>
      </c>
      <c r="J25" s="3"/>
      <c r="K25" s="3"/>
    </row>
    <row r="26" s="4" customFormat="1" ht="20" customHeight="1" spans="1:11">
      <c r="A26" s="24" t="s">
        <v>41</v>
      </c>
      <c r="B26" s="25">
        <v>1083</v>
      </c>
      <c r="C26" s="26">
        <v>0.5</v>
      </c>
      <c r="D26" s="27">
        <v>0.1</v>
      </c>
      <c r="E26" s="28">
        <f t="shared" si="17"/>
        <v>649.8</v>
      </c>
      <c r="F26" s="28">
        <f t="shared" si="18"/>
        <v>649.8</v>
      </c>
      <c r="G26" s="28">
        <v>648.6</v>
      </c>
      <c r="H26" s="29">
        <f t="shared" si="19"/>
        <v>1.19999999999993</v>
      </c>
      <c r="I26" s="28">
        <f t="shared" si="20"/>
        <v>651</v>
      </c>
      <c r="J26" s="3"/>
      <c r="K26" s="3"/>
    </row>
    <row r="27" s="3" customFormat="1" ht="20" customHeight="1" spans="1:9">
      <c r="A27" s="23" t="s">
        <v>42</v>
      </c>
      <c r="B27" s="14">
        <v>2171</v>
      </c>
      <c r="C27" s="20"/>
      <c r="D27" s="27"/>
      <c r="E27" s="21">
        <f t="shared" ref="B27:I27" si="21">SUM(E28:E30)</f>
        <v>1302.6</v>
      </c>
      <c r="F27" s="21">
        <f t="shared" si="21"/>
        <v>1302.6</v>
      </c>
      <c r="G27" s="21">
        <f t="shared" si="21"/>
        <v>1278.6</v>
      </c>
      <c r="H27" s="22">
        <f t="shared" si="21"/>
        <v>23.9999999999999</v>
      </c>
      <c r="I27" s="21">
        <f t="shared" si="21"/>
        <v>1326.6</v>
      </c>
    </row>
    <row r="28" s="4" customFormat="1" ht="20" customHeight="1" spans="1:11">
      <c r="A28" s="24" t="s">
        <v>43</v>
      </c>
      <c r="B28" s="25">
        <v>529</v>
      </c>
      <c r="C28" s="26">
        <v>0.5</v>
      </c>
      <c r="D28" s="27">
        <v>0.1</v>
      </c>
      <c r="E28" s="28">
        <f t="shared" si="17"/>
        <v>317.4</v>
      </c>
      <c r="F28" s="28">
        <f t="shared" si="18"/>
        <v>317.4</v>
      </c>
      <c r="G28" s="28">
        <v>294.6</v>
      </c>
      <c r="H28" s="29">
        <f t="shared" si="19"/>
        <v>22.8</v>
      </c>
      <c r="I28" s="28">
        <f t="shared" si="20"/>
        <v>340.2</v>
      </c>
      <c r="J28" s="3"/>
      <c r="K28" s="3"/>
    </row>
    <row r="29" s="4" customFormat="1" ht="20" customHeight="1" spans="1:11">
      <c r="A29" s="24" t="s">
        <v>44</v>
      </c>
      <c r="B29" s="25">
        <v>1079</v>
      </c>
      <c r="C29" s="26">
        <v>0.5</v>
      </c>
      <c r="D29" s="27">
        <v>0.1</v>
      </c>
      <c r="E29" s="28">
        <f t="shared" si="17"/>
        <v>647.4</v>
      </c>
      <c r="F29" s="28">
        <f t="shared" si="18"/>
        <v>647.4</v>
      </c>
      <c r="G29" s="28">
        <v>647.4</v>
      </c>
      <c r="H29" s="29">
        <f t="shared" si="19"/>
        <v>0</v>
      </c>
      <c r="I29" s="28">
        <f t="shared" si="20"/>
        <v>647.4</v>
      </c>
      <c r="J29" s="3"/>
      <c r="K29" s="3"/>
    </row>
    <row r="30" s="4" customFormat="1" ht="20" customHeight="1" spans="1:11">
      <c r="A30" s="24" t="s">
        <v>45</v>
      </c>
      <c r="B30" s="25">
        <v>563</v>
      </c>
      <c r="C30" s="26">
        <v>0.5</v>
      </c>
      <c r="D30" s="27">
        <v>0.1</v>
      </c>
      <c r="E30" s="28">
        <f t="shared" si="17"/>
        <v>337.8</v>
      </c>
      <c r="F30" s="28">
        <f t="shared" si="18"/>
        <v>337.8</v>
      </c>
      <c r="G30" s="28">
        <v>336.6</v>
      </c>
      <c r="H30" s="29">
        <f t="shared" si="19"/>
        <v>1.19999999999999</v>
      </c>
      <c r="I30" s="28">
        <f t="shared" si="20"/>
        <v>339</v>
      </c>
      <c r="J30" s="3"/>
      <c r="K30" s="3"/>
    </row>
    <row r="31" s="3" customFormat="1" ht="20" customHeight="1" spans="1:9">
      <c r="A31" s="23" t="s">
        <v>46</v>
      </c>
      <c r="B31" s="30">
        <v>1153</v>
      </c>
      <c r="C31" s="20"/>
      <c r="D31" s="27"/>
      <c r="E31" s="21">
        <f t="shared" ref="B31:I31" si="22">SUM(E32:E33)</f>
        <v>691.8</v>
      </c>
      <c r="F31" s="21">
        <f t="shared" si="22"/>
        <v>691.8</v>
      </c>
      <c r="G31" s="21">
        <f t="shared" si="22"/>
        <v>691.8</v>
      </c>
      <c r="H31" s="22">
        <f t="shared" si="22"/>
        <v>0</v>
      </c>
      <c r="I31" s="21">
        <f t="shared" si="22"/>
        <v>691.8</v>
      </c>
    </row>
    <row r="32" s="4" customFormat="1" ht="20" customHeight="1" spans="1:11">
      <c r="A32" s="24" t="s">
        <v>47</v>
      </c>
      <c r="B32" s="25">
        <v>567</v>
      </c>
      <c r="C32" s="26">
        <v>0.5</v>
      </c>
      <c r="D32" s="27">
        <v>0.1</v>
      </c>
      <c r="E32" s="28">
        <f>ROUND(B32*C32*D32*12,2)</f>
        <v>340.2</v>
      </c>
      <c r="F32" s="28">
        <f>ROUND(B32*C32*0.1*12,2)</f>
        <v>340.2</v>
      </c>
      <c r="G32" s="28">
        <v>342.6</v>
      </c>
      <c r="H32" s="29">
        <f>F32-G32</f>
        <v>-2.40000000000003</v>
      </c>
      <c r="I32" s="28">
        <f>E32+H32</f>
        <v>337.8</v>
      </c>
      <c r="J32" s="3"/>
      <c r="K32" s="3"/>
    </row>
    <row r="33" s="4" customFormat="1" ht="20" customHeight="1" spans="1:11">
      <c r="A33" s="24" t="s">
        <v>48</v>
      </c>
      <c r="B33" s="25">
        <v>586</v>
      </c>
      <c r="C33" s="26">
        <v>0.5</v>
      </c>
      <c r="D33" s="27">
        <v>0.1</v>
      </c>
      <c r="E33" s="28">
        <f>ROUND(B33*C33*D33*12,2)</f>
        <v>351.6</v>
      </c>
      <c r="F33" s="28">
        <f>ROUND(B33*C33*0.1*12,2)</f>
        <v>351.6</v>
      </c>
      <c r="G33" s="28">
        <v>349.2</v>
      </c>
      <c r="H33" s="29">
        <f>F33-G33</f>
        <v>2.40000000000003</v>
      </c>
      <c r="I33" s="28">
        <f>E33+H33</f>
        <v>354</v>
      </c>
      <c r="J33" s="3"/>
      <c r="K33" s="3"/>
    </row>
    <row r="34" s="3" customFormat="1" ht="20" customHeight="1" spans="1:9">
      <c r="A34" s="23" t="s">
        <v>49</v>
      </c>
      <c r="B34" s="14">
        <v>2489</v>
      </c>
      <c r="C34" s="20"/>
      <c r="D34" s="27"/>
      <c r="E34" s="21">
        <f t="shared" ref="C34:I34" si="23">SUM(E35:E39)</f>
        <v>1493.4</v>
      </c>
      <c r="F34" s="21">
        <f t="shared" si="23"/>
        <v>1493.4</v>
      </c>
      <c r="G34" s="21">
        <f t="shared" si="23"/>
        <v>1504.2</v>
      </c>
      <c r="H34" s="22">
        <f t="shared" si="23"/>
        <v>-10.8</v>
      </c>
      <c r="I34" s="21">
        <f t="shared" si="23"/>
        <v>1482.6</v>
      </c>
    </row>
    <row r="35" s="4" customFormat="1" ht="20" customHeight="1" spans="1:11">
      <c r="A35" s="24" t="s">
        <v>50</v>
      </c>
      <c r="B35" s="25">
        <v>88</v>
      </c>
      <c r="C35" s="26">
        <v>0.5</v>
      </c>
      <c r="D35" s="27">
        <v>0.1</v>
      </c>
      <c r="E35" s="28">
        <f>ROUND(B35*C35*D35*12,2)</f>
        <v>52.8</v>
      </c>
      <c r="F35" s="28">
        <f>ROUND(B35*C35*0.1*12,2)</f>
        <v>52.8</v>
      </c>
      <c r="G35" s="28">
        <v>51</v>
      </c>
      <c r="H35" s="29">
        <f>F35-G35</f>
        <v>1.8</v>
      </c>
      <c r="I35" s="28">
        <f>E35+H35</f>
        <v>54.6</v>
      </c>
      <c r="J35" s="3"/>
      <c r="K35" s="3"/>
    </row>
    <row r="36" s="4" customFormat="1" ht="20" customHeight="1" spans="1:11">
      <c r="A36" s="24" t="s">
        <v>51</v>
      </c>
      <c r="B36" s="25">
        <v>253</v>
      </c>
      <c r="C36" s="26">
        <v>0.5</v>
      </c>
      <c r="D36" s="27">
        <v>0.1</v>
      </c>
      <c r="E36" s="28">
        <f>ROUND(B36*C36*D36*12,2)</f>
        <v>151.8</v>
      </c>
      <c r="F36" s="28">
        <f>ROUND(B36*C36*0.1*12,2)</f>
        <v>151.8</v>
      </c>
      <c r="G36" s="28">
        <v>155.4</v>
      </c>
      <c r="H36" s="29">
        <f>F36-G36</f>
        <v>-3.59999999999999</v>
      </c>
      <c r="I36" s="28">
        <f>E36+H36</f>
        <v>148.2</v>
      </c>
      <c r="J36" s="3"/>
      <c r="K36" s="3"/>
    </row>
    <row r="37" s="4" customFormat="1" ht="20" customHeight="1" spans="1:11">
      <c r="A37" s="24" t="s">
        <v>52</v>
      </c>
      <c r="B37" s="25">
        <v>149</v>
      </c>
      <c r="C37" s="26">
        <v>0.5</v>
      </c>
      <c r="D37" s="27">
        <v>0.1</v>
      </c>
      <c r="E37" s="28">
        <f>ROUND(B37*C37*D37*12,2)</f>
        <v>89.4</v>
      </c>
      <c r="F37" s="28">
        <f>ROUND(B37*C37*0.1*12,2)</f>
        <v>89.4</v>
      </c>
      <c r="G37" s="28">
        <v>93</v>
      </c>
      <c r="H37" s="29">
        <f>F37-G37</f>
        <v>-3.59999999999999</v>
      </c>
      <c r="I37" s="28">
        <f>E37+H37</f>
        <v>85.8</v>
      </c>
      <c r="J37" s="3"/>
      <c r="K37" s="3"/>
    </row>
    <row r="38" s="4" customFormat="1" ht="20" customHeight="1" spans="1:11">
      <c r="A38" s="24" t="s">
        <v>53</v>
      </c>
      <c r="B38" s="25">
        <v>917</v>
      </c>
      <c r="C38" s="26">
        <v>0.5</v>
      </c>
      <c r="D38" s="27">
        <v>0.1</v>
      </c>
      <c r="E38" s="28">
        <f>ROUND(B38*C38*D38*12,2)</f>
        <v>550.2</v>
      </c>
      <c r="F38" s="28">
        <f>ROUND(B38*C38*0.1*12,2)</f>
        <v>550.2</v>
      </c>
      <c r="G38" s="28">
        <v>547.2</v>
      </c>
      <c r="H38" s="29">
        <f>F38-G38</f>
        <v>3</v>
      </c>
      <c r="I38" s="28">
        <f>E38+H38</f>
        <v>553.2</v>
      </c>
      <c r="J38" s="3"/>
      <c r="K38" s="3"/>
    </row>
    <row r="39" s="4" customFormat="1" ht="20" customHeight="1" spans="1:11">
      <c r="A39" s="24" t="s">
        <v>54</v>
      </c>
      <c r="B39" s="25">
        <v>1082</v>
      </c>
      <c r="C39" s="26">
        <v>0.5</v>
      </c>
      <c r="D39" s="27">
        <v>0.1</v>
      </c>
      <c r="E39" s="28">
        <f>ROUND(B39*C39*D39*12,2)</f>
        <v>649.2</v>
      </c>
      <c r="F39" s="28">
        <f>ROUND(B39*C39*0.1*12,2)</f>
        <v>649.2</v>
      </c>
      <c r="G39" s="28">
        <v>657.6</v>
      </c>
      <c r="H39" s="29">
        <f>F39-G39</f>
        <v>-8.39999999999998</v>
      </c>
      <c r="I39" s="28">
        <f>E39+H39</f>
        <v>640.8</v>
      </c>
      <c r="J39" s="3"/>
      <c r="K39" s="3"/>
    </row>
    <row r="40" s="3" customFormat="1" ht="20" customHeight="1" spans="1:9">
      <c r="A40" s="23" t="s">
        <v>55</v>
      </c>
      <c r="B40" s="14">
        <v>3192</v>
      </c>
      <c r="C40" s="20"/>
      <c r="D40" s="27"/>
      <c r="E40" s="21">
        <f t="shared" ref="B40:I40" si="24">SUM(E41:E42)</f>
        <v>2382.12</v>
      </c>
      <c r="F40" s="21">
        <f t="shared" si="24"/>
        <v>2382.12</v>
      </c>
      <c r="G40" s="21">
        <f t="shared" si="24"/>
        <v>2318.04</v>
      </c>
      <c r="H40" s="22">
        <f t="shared" si="24"/>
        <v>64.0799999999999</v>
      </c>
      <c r="I40" s="21">
        <f t="shared" si="24"/>
        <v>2446.2</v>
      </c>
    </row>
    <row r="41" s="4" customFormat="1" ht="20" customHeight="1" spans="1:11">
      <c r="A41" s="24" t="s">
        <v>56</v>
      </c>
      <c r="B41" s="25">
        <v>1895</v>
      </c>
      <c r="C41" s="26">
        <v>0.5</v>
      </c>
      <c r="D41" s="27">
        <v>0.1</v>
      </c>
      <c r="E41" s="28">
        <f t="shared" ref="E41:E45" si="25">ROUND(B41*C41*D41*12,2)</f>
        <v>1137</v>
      </c>
      <c r="F41" s="28">
        <f t="shared" ref="F41:F45" si="26">ROUND(B41*C41*0.1*12,2)</f>
        <v>1137</v>
      </c>
      <c r="G41" s="28">
        <v>1138.2</v>
      </c>
      <c r="H41" s="29">
        <f t="shared" ref="H41:H45" si="27">F41-G41</f>
        <v>-1.20000000000005</v>
      </c>
      <c r="I41" s="28">
        <f t="shared" ref="I41:I45" si="28">E41+H41</f>
        <v>1135.8</v>
      </c>
      <c r="J41" s="3"/>
      <c r="K41" s="3"/>
    </row>
    <row r="42" s="4" customFormat="1" ht="20" customHeight="1" spans="1:11">
      <c r="A42" s="24" t="s">
        <v>57</v>
      </c>
      <c r="B42" s="25">
        <v>1297</v>
      </c>
      <c r="C42" s="26">
        <v>0.8</v>
      </c>
      <c r="D42" s="27">
        <v>0.1</v>
      </c>
      <c r="E42" s="28">
        <f t="shared" si="25"/>
        <v>1245.12</v>
      </c>
      <c r="F42" s="28">
        <f t="shared" si="26"/>
        <v>1245.12</v>
      </c>
      <c r="G42" s="28">
        <v>1179.84</v>
      </c>
      <c r="H42" s="29">
        <f t="shared" si="27"/>
        <v>65.28</v>
      </c>
      <c r="I42" s="28">
        <f t="shared" si="28"/>
        <v>1310.4</v>
      </c>
      <c r="J42" s="3"/>
      <c r="K42" s="3"/>
    </row>
    <row r="43" s="3" customFormat="1" ht="20" customHeight="1" spans="1:9">
      <c r="A43" s="23" t="s">
        <v>58</v>
      </c>
      <c r="B43" s="14">
        <v>1240</v>
      </c>
      <c r="C43" s="20"/>
      <c r="D43" s="27"/>
      <c r="E43" s="21">
        <f t="shared" ref="B43:I43" si="29">SUM(E44:E45)</f>
        <v>744</v>
      </c>
      <c r="F43" s="21">
        <f t="shared" si="29"/>
        <v>744</v>
      </c>
      <c r="G43" s="21">
        <f t="shared" si="29"/>
        <v>746.4</v>
      </c>
      <c r="H43" s="22">
        <f t="shared" si="29"/>
        <v>-2.40000000000003</v>
      </c>
      <c r="I43" s="21">
        <f t="shared" si="29"/>
        <v>741.6</v>
      </c>
    </row>
    <row r="44" s="4" customFormat="1" ht="20" customHeight="1" spans="1:11">
      <c r="A44" s="24" t="s">
        <v>59</v>
      </c>
      <c r="B44" s="25">
        <v>397</v>
      </c>
      <c r="C44" s="26">
        <v>0.5</v>
      </c>
      <c r="D44" s="27">
        <v>0.1</v>
      </c>
      <c r="E44" s="28">
        <f t="shared" si="25"/>
        <v>238.2</v>
      </c>
      <c r="F44" s="28">
        <f t="shared" si="26"/>
        <v>238.2</v>
      </c>
      <c r="G44" s="28">
        <v>235.8</v>
      </c>
      <c r="H44" s="29">
        <f t="shared" si="27"/>
        <v>2.39999999999998</v>
      </c>
      <c r="I44" s="28">
        <f t="shared" si="28"/>
        <v>240.6</v>
      </c>
      <c r="J44" s="3"/>
      <c r="K44" s="3"/>
    </row>
    <row r="45" s="4" customFormat="1" ht="20" customHeight="1" spans="1:11">
      <c r="A45" s="24" t="s">
        <v>60</v>
      </c>
      <c r="B45" s="31">
        <v>843</v>
      </c>
      <c r="C45" s="26">
        <v>0.5</v>
      </c>
      <c r="D45" s="27">
        <v>0.1</v>
      </c>
      <c r="E45" s="28">
        <f t="shared" si="25"/>
        <v>505.8</v>
      </c>
      <c r="F45" s="28">
        <f t="shared" si="26"/>
        <v>505.8</v>
      </c>
      <c r="G45" s="28">
        <v>510.6</v>
      </c>
      <c r="H45" s="29">
        <f t="shared" si="27"/>
        <v>-4.80000000000001</v>
      </c>
      <c r="I45" s="28">
        <f t="shared" si="28"/>
        <v>501</v>
      </c>
      <c r="J45" s="3"/>
      <c r="K45" s="3"/>
    </row>
    <row r="46" s="3" customFormat="1" ht="20" customHeight="1" spans="1:9">
      <c r="A46" s="23" t="s">
        <v>61</v>
      </c>
      <c r="B46" s="14">
        <v>2248</v>
      </c>
      <c r="C46" s="20"/>
      <c r="D46" s="27"/>
      <c r="E46" s="21">
        <f t="shared" ref="B46:I46" si="30">SUM(E47:E50)</f>
        <v>2034.24</v>
      </c>
      <c r="F46" s="21">
        <f t="shared" si="30"/>
        <v>2034.24</v>
      </c>
      <c r="G46" s="21">
        <f t="shared" si="30"/>
        <v>1968</v>
      </c>
      <c r="H46" s="22">
        <f t="shared" si="30"/>
        <v>66.2400000000001</v>
      </c>
      <c r="I46" s="21">
        <f t="shared" si="30"/>
        <v>2100.48</v>
      </c>
    </row>
    <row r="47" s="4" customFormat="1" ht="20" customHeight="1" spans="1:11">
      <c r="A47" s="24" t="s">
        <v>62</v>
      </c>
      <c r="B47" s="25">
        <v>554</v>
      </c>
      <c r="C47" s="26">
        <v>0.8</v>
      </c>
      <c r="D47" s="27">
        <v>0.1</v>
      </c>
      <c r="E47" s="28">
        <f t="shared" ref="E47:E50" si="31">ROUND(B47*C47*D47*12,2)</f>
        <v>531.84</v>
      </c>
      <c r="F47" s="28">
        <f t="shared" ref="F47:F50" si="32">ROUND(B47*C47*0.1*12,2)</f>
        <v>531.84</v>
      </c>
      <c r="G47" s="28">
        <v>488.64</v>
      </c>
      <c r="H47" s="29">
        <f t="shared" ref="H47:H50" si="33">F47-G47</f>
        <v>43.2</v>
      </c>
      <c r="I47" s="28">
        <f t="shared" ref="I47:I50" si="34">E47+H47</f>
        <v>575.04</v>
      </c>
      <c r="J47" s="3"/>
      <c r="K47" s="3"/>
    </row>
    <row r="48" s="4" customFormat="1" ht="20" customHeight="1" spans="1:11">
      <c r="A48" s="24" t="s">
        <v>63</v>
      </c>
      <c r="B48" s="25">
        <v>344</v>
      </c>
      <c r="C48" s="26">
        <v>0.5</v>
      </c>
      <c r="D48" s="27">
        <v>0.1</v>
      </c>
      <c r="E48" s="28">
        <f t="shared" si="31"/>
        <v>206.4</v>
      </c>
      <c r="F48" s="28">
        <f t="shared" si="32"/>
        <v>206.4</v>
      </c>
      <c r="G48" s="28">
        <v>177.6</v>
      </c>
      <c r="H48" s="29">
        <f t="shared" si="33"/>
        <v>28.8</v>
      </c>
      <c r="I48" s="28">
        <f t="shared" si="34"/>
        <v>235.2</v>
      </c>
      <c r="J48" s="3"/>
      <c r="K48" s="3"/>
    </row>
    <row r="49" s="4" customFormat="1" ht="20" customHeight="1" spans="1:11">
      <c r="A49" s="24" t="s">
        <v>64</v>
      </c>
      <c r="B49" s="25">
        <v>487</v>
      </c>
      <c r="C49" s="26">
        <v>0.8</v>
      </c>
      <c r="D49" s="27">
        <v>0.1</v>
      </c>
      <c r="E49" s="28">
        <f t="shared" si="31"/>
        <v>467.52</v>
      </c>
      <c r="F49" s="28">
        <f t="shared" si="32"/>
        <v>467.52</v>
      </c>
      <c r="G49" s="28">
        <v>471.36</v>
      </c>
      <c r="H49" s="29">
        <f t="shared" si="33"/>
        <v>-3.84000000000003</v>
      </c>
      <c r="I49" s="28">
        <f t="shared" si="34"/>
        <v>463.68</v>
      </c>
      <c r="J49" s="3"/>
      <c r="K49" s="3"/>
    </row>
    <row r="50" s="4" customFormat="1" ht="20" customHeight="1" spans="1:11">
      <c r="A50" s="24" t="s">
        <v>65</v>
      </c>
      <c r="B50" s="25">
        <v>863</v>
      </c>
      <c r="C50" s="26">
        <v>0.8</v>
      </c>
      <c r="D50" s="27">
        <v>0.1</v>
      </c>
      <c r="E50" s="28">
        <f t="shared" si="31"/>
        <v>828.48</v>
      </c>
      <c r="F50" s="28">
        <f t="shared" si="32"/>
        <v>828.48</v>
      </c>
      <c r="G50" s="28">
        <v>830.4</v>
      </c>
      <c r="H50" s="29">
        <f t="shared" si="33"/>
        <v>-1.91999999999996</v>
      </c>
      <c r="I50" s="28">
        <f t="shared" si="34"/>
        <v>826.56</v>
      </c>
      <c r="J50" s="3"/>
      <c r="K50" s="3"/>
    </row>
    <row r="51" s="3" customFormat="1" ht="20" customHeight="1" spans="1:9">
      <c r="A51" s="23" t="s">
        <v>66</v>
      </c>
      <c r="B51" s="14">
        <v>1083</v>
      </c>
      <c r="C51" s="20"/>
      <c r="D51" s="27"/>
      <c r="E51" s="21">
        <f t="shared" ref="B51:I51" si="35">SUM(E52)</f>
        <v>649.8</v>
      </c>
      <c r="F51" s="21">
        <f t="shared" si="35"/>
        <v>649.8</v>
      </c>
      <c r="G51" s="21">
        <f t="shared" si="35"/>
        <v>620.4</v>
      </c>
      <c r="H51" s="22">
        <f t="shared" si="35"/>
        <v>29.4</v>
      </c>
      <c r="I51" s="21">
        <f t="shared" si="35"/>
        <v>679.2</v>
      </c>
    </row>
    <row r="52" s="4" customFormat="1" ht="20" customHeight="1" spans="1:11">
      <c r="A52" s="24" t="s">
        <v>67</v>
      </c>
      <c r="B52" s="25">
        <v>1083</v>
      </c>
      <c r="C52" s="26">
        <v>0.5</v>
      </c>
      <c r="D52" s="27">
        <v>0.1</v>
      </c>
      <c r="E52" s="28">
        <f>ROUND(B52*C52*D52*12,2)</f>
        <v>649.8</v>
      </c>
      <c r="F52" s="28">
        <f>ROUND(B52*C52*0.1*12,2)</f>
        <v>649.8</v>
      </c>
      <c r="G52" s="28">
        <v>620.4</v>
      </c>
      <c r="H52" s="29">
        <f>F52-G52</f>
        <v>29.4</v>
      </c>
      <c r="I52" s="28">
        <f>E52+H52</f>
        <v>679.2</v>
      </c>
      <c r="J52" s="3"/>
      <c r="K52" s="3"/>
    </row>
    <row r="53" s="5" customFormat="1" ht="20" customHeight="1" spans="1:11">
      <c r="A53" s="23" t="s">
        <v>68</v>
      </c>
      <c r="B53" s="14">
        <v>839</v>
      </c>
      <c r="C53" s="20"/>
      <c r="D53" s="27"/>
      <c r="E53" s="21">
        <f>SUM(E54:E54)</f>
        <v>814.08</v>
      </c>
      <c r="F53" s="21">
        <f>SUM(F54:F54)</f>
        <v>814.08</v>
      </c>
      <c r="G53" s="21">
        <f>SUM(G54:G54)</f>
        <v>814.08</v>
      </c>
      <c r="H53" s="21">
        <f>SUM(H54:H54)</f>
        <v>25.9200000000001</v>
      </c>
      <c r="I53" s="21">
        <f>SUM(I54:I54)</f>
        <v>840</v>
      </c>
      <c r="J53" s="3"/>
      <c r="K53" s="3"/>
    </row>
    <row r="54" s="4" customFormat="1" ht="20" customHeight="1" spans="1:11">
      <c r="A54" s="24" t="s">
        <v>69</v>
      </c>
      <c r="B54" s="25">
        <v>839</v>
      </c>
      <c r="C54" s="26">
        <v>1.6</v>
      </c>
      <c r="D54" s="27">
        <v>0.2</v>
      </c>
      <c r="E54" s="28">
        <v>814.08</v>
      </c>
      <c r="F54" s="28">
        <v>814.08</v>
      </c>
      <c r="G54" s="28">
        <v>814.08</v>
      </c>
      <c r="H54" s="29">
        <v>25.9200000000001</v>
      </c>
      <c r="I54" s="28">
        <v>840</v>
      </c>
      <c r="J54" s="3"/>
      <c r="K54" s="3"/>
    </row>
    <row r="55" s="3" customFormat="1" ht="20" customHeight="1" spans="1:9">
      <c r="A55" s="23" t="s">
        <v>70</v>
      </c>
      <c r="B55" s="14">
        <v>793</v>
      </c>
      <c r="C55" s="20"/>
      <c r="D55" s="27"/>
      <c r="E55" s="21">
        <f t="shared" ref="B55:I55" si="36">SUM(E56:E57)</f>
        <v>475.8</v>
      </c>
      <c r="F55" s="21">
        <f t="shared" si="36"/>
        <v>475.8</v>
      </c>
      <c r="G55" s="21">
        <f t="shared" si="36"/>
        <v>454.2</v>
      </c>
      <c r="H55" s="22">
        <f t="shared" si="36"/>
        <v>21.6</v>
      </c>
      <c r="I55" s="21">
        <f t="shared" si="36"/>
        <v>497.4</v>
      </c>
    </row>
    <row r="56" s="4" customFormat="1" ht="20" customHeight="1" spans="1:11">
      <c r="A56" s="24" t="s">
        <v>71</v>
      </c>
      <c r="B56" s="25">
        <v>319</v>
      </c>
      <c r="C56" s="26">
        <v>0.5</v>
      </c>
      <c r="D56" s="27">
        <v>0.1</v>
      </c>
      <c r="E56" s="28">
        <f t="shared" ref="E56:E93" si="37">ROUND(B56*C56*D56*12,2)</f>
        <v>191.4</v>
      </c>
      <c r="F56" s="28">
        <f t="shared" ref="F56:F93" si="38">ROUND(B56*C56*0.1*12,2)</f>
        <v>191.4</v>
      </c>
      <c r="G56" s="28">
        <v>194.4</v>
      </c>
      <c r="H56" s="29">
        <f t="shared" ref="H56:H93" si="39">F56-G56</f>
        <v>-3</v>
      </c>
      <c r="I56" s="28">
        <f t="shared" ref="I56:I93" si="40">E56+H56</f>
        <v>188.4</v>
      </c>
      <c r="J56" s="3"/>
      <c r="K56" s="3"/>
    </row>
    <row r="57" s="4" customFormat="1" ht="20" customHeight="1" spans="1:11">
      <c r="A57" s="24" t="s">
        <v>72</v>
      </c>
      <c r="B57" s="25">
        <v>474</v>
      </c>
      <c r="C57" s="26">
        <v>0.5</v>
      </c>
      <c r="D57" s="27">
        <v>0.1</v>
      </c>
      <c r="E57" s="28">
        <f t="shared" si="37"/>
        <v>284.4</v>
      </c>
      <c r="F57" s="28">
        <f t="shared" si="38"/>
        <v>284.4</v>
      </c>
      <c r="G57" s="28">
        <v>259.8</v>
      </c>
      <c r="H57" s="29">
        <f t="shared" si="39"/>
        <v>24.6</v>
      </c>
      <c r="I57" s="28">
        <f t="shared" si="40"/>
        <v>309</v>
      </c>
      <c r="J57" s="3"/>
      <c r="K57" s="3"/>
    </row>
    <row r="58" s="3" customFormat="1" ht="20" customHeight="1" spans="1:9">
      <c r="A58" s="32" t="s">
        <v>73</v>
      </c>
      <c r="B58" s="14">
        <v>31301</v>
      </c>
      <c r="C58" s="20"/>
      <c r="D58" s="27"/>
      <c r="E58" s="21">
        <f t="shared" ref="B58:I58" si="41">SUM(E59:E93)</f>
        <v>25299.48</v>
      </c>
      <c r="F58" s="21">
        <f t="shared" si="41"/>
        <v>25299.48</v>
      </c>
      <c r="G58" s="21">
        <f t="shared" si="41"/>
        <v>25029.72</v>
      </c>
      <c r="H58" s="22">
        <f t="shared" si="41"/>
        <v>269.76</v>
      </c>
      <c r="I58" s="21">
        <f t="shared" si="41"/>
        <v>25569.24</v>
      </c>
    </row>
    <row r="59" s="4" customFormat="1" ht="20" customHeight="1" spans="1:11">
      <c r="A59" s="24" t="s">
        <v>74</v>
      </c>
      <c r="B59" s="25">
        <v>34</v>
      </c>
      <c r="C59" s="26">
        <v>0.5</v>
      </c>
      <c r="D59" s="27">
        <v>0.1</v>
      </c>
      <c r="E59" s="28">
        <f t="shared" si="37"/>
        <v>20.4</v>
      </c>
      <c r="F59" s="28">
        <f t="shared" si="38"/>
        <v>20.4</v>
      </c>
      <c r="G59" s="28">
        <v>16.2</v>
      </c>
      <c r="H59" s="29">
        <f t="shared" si="39"/>
        <v>4.2</v>
      </c>
      <c r="I59" s="28">
        <f t="shared" si="40"/>
        <v>24.6</v>
      </c>
      <c r="J59" s="3"/>
      <c r="K59" s="3"/>
    </row>
    <row r="60" s="4" customFormat="1" ht="20" customHeight="1" spans="1:11">
      <c r="A60" s="24" t="s">
        <v>75</v>
      </c>
      <c r="B60" s="25">
        <v>625</v>
      </c>
      <c r="C60" s="26">
        <v>0.8</v>
      </c>
      <c r="D60" s="27">
        <v>0.1</v>
      </c>
      <c r="E60" s="28">
        <f t="shared" si="37"/>
        <v>600</v>
      </c>
      <c r="F60" s="28">
        <f t="shared" si="38"/>
        <v>600</v>
      </c>
      <c r="G60" s="28">
        <v>580.8</v>
      </c>
      <c r="H60" s="29">
        <f t="shared" si="39"/>
        <v>19.2</v>
      </c>
      <c r="I60" s="28">
        <f t="shared" si="40"/>
        <v>619.2</v>
      </c>
      <c r="J60" s="3"/>
      <c r="K60" s="3"/>
    </row>
    <row r="61" s="4" customFormat="1" ht="20" customHeight="1" spans="1:11">
      <c r="A61" s="24" t="s">
        <v>76</v>
      </c>
      <c r="B61" s="33">
        <v>378</v>
      </c>
      <c r="C61" s="26">
        <v>0.8</v>
      </c>
      <c r="D61" s="27">
        <v>0.1</v>
      </c>
      <c r="E61" s="28">
        <f t="shared" si="37"/>
        <v>362.88</v>
      </c>
      <c r="F61" s="28">
        <f t="shared" si="38"/>
        <v>362.88</v>
      </c>
      <c r="G61" s="28">
        <v>353.28</v>
      </c>
      <c r="H61" s="29">
        <f t="shared" si="39"/>
        <v>9.60000000000002</v>
      </c>
      <c r="I61" s="28">
        <f t="shared" si="40"/>
        <v>372.48</v>
      </c>
      <c r="J61" s="3"/>
      <c r="K61" s="3"/>
    </row>
    <row r="62" s="4" customFormat="1" ht="20" customHeight="1" spans="1:11">
      <c r="A62" s="24" t="s">
        <v>77</v>
      </c>
      <c r="B62" s="25">
        <v>320</v>
      </c>
      <c r="C62" s="26">
        <v>0.8</v>
      </c>
      <c r="D62" s="27">
        <v>0.1</v>
      </c>
      <c r="E62" s="28">
        <f t="shared" si="37"/>
        <v>307.2</v>
      </c>
      <c r="F62" s="28">
        <f t="shared" si="38"/>
        <v>307.2</v>
      </c>
      <c r="G62" s="28">
        <v>304.32</v>
      </c>
      <c r="H62" s="29">
        <f t="shared" si="39"/>
        <v>2.88</v>
      </c>
      <c r="I62" s="28">
        <f t="shared" si="40"/>
        <v>310.08</v>
      </c>
      <c r="J62" s="3"/>
      <c r="K62" s="3"/>
    </row>
    <row r="63" s="4" customFormat="1" ht="20" customHeight="1" spans="1:11">
      <c r="A63" s="24" t="s">
        <v>78</v>
      </c>
      <c r="B63" s="25">
        <v>359</v>
      </c>
      <c r="C63" s="26">
        <v>0.8</v>
      </c>
      <c r="D63" s="27">
        <v>0.1</v>
      </c>
      <c r="E63" s="28">
        <f t="shared" si="37"/>
        <v>344.64</v>
      </c>
      <c r="F63" s="28">
        <f t="shared" si="38"/>
        <v>344.64</v>
      </c>
      <c r="G63" s="28">
        <v>305.28</v>
      </c>
      <c r="H63" s="29">
        <f t="shared" si="39"/>
        <v>39.36</v>
      </c>
      <c r="I63" s="28">
        <f t="shared" si="40"/>
        <v>384</v>
      </c>
      <c r="J63" s="3"/>
      <c r="K63" s="3"/>
    </row>
    <row r="64" s="4" customFormat="1" ht="20" customHeight="1" spans="1:11">
      <c r="A64" s="24" t="s">
        <v>79</v>
      </c>
      <c r="B64" s="33">
        <v>867</v>
      </c>
      <c r="C64" s="26">
        <v>0.8</v>
      </c>
      <c r="D64" s="27">
        <v>0.1</v>
      </c>
      <c r="E64" s="28">
        <f t="shared" si="37"/>
        <v>832.32</v>
      </c>
      <c r="F64" s="28">
        <f t="shared" si="38"/>
        <v>832.32</v>
      </c>
      <c r="G64" s="28">
        <v>842.88</v>
      </c>
      <c r="H64" s="29">
        <f t="shared" si="39"/>
        <v>-10.5599999999999</v>
      </c>
      <c r="I64" s="28">
        <f t="shared" si="40"/>
        <v>821.76</v>
      </c>
      <c r="J64" s="3"/>
      <c r="K64" s="3"/>
    </row>
    <row r="65" s="4" customFormat="1" ht="20" customHeight="1" spans="1:11">
      <c r="A65" s="24" t="s">
        <v>80</v>
      </c>
      <c r="B65" s="25">
        <v>1257</v>
      </c>
      <c r="C65" s="26">
        <v>0.8</v>
      </c>
      <c r="D65" s="27">
        <v>0.1</v>
      </c>
      <c r="E65" s="28">
        <f t="shared" si="37"/>
        <v>1206.72</v>
      </c>
      <c r="F65" s="28">
        <f t="shared" si="38"/>
        <v>1206.72</v>
      </c>
      <c r="G65" s="28">
        <v>1213.44</v>
      </c>
      <c r="H65" s="29">
        <f t="shared" si="39"/>
        <v>-6.72000000000003</v>
      </c>
      <c r="I65" s="28">
        <f t="shared" si="40"/>
        <v>1200</v>
      </c>
      <c r="J65" s="3"/>
      <c r="K65" s="3"/>
    </row>
    <row r="66" s="4" customFormat="1" ht="20" customHeight="1" spans="1:11">
      <c r="A66" s="24" t="s">
        <v>81</v>
      </c>
      <c r="B66" s="25">
        <v>309</v>
      </c>
      <c r="C66" s="26">
        <v>0.8</v>
      </c>
      <c r="D66" s="27">
        <v>0.1</v>
      </c>
      <c r="E66" s="28">
        <f t="shared" si="37"/>
        <v>296.64</v>
      </c>
      <c r="F66" s="28">
        <f t="shared" si="38"/>
        <v>296.64</v>
      </c>
      <c r="G66" s="28">
        <v>314.88</v>
      </c>
      <c r="H66" s="29">
        <f t="shared" si="39"/>
        <v>-18.24</v>
      </c>
      <c r="I66" s="28">
        <f t="shared" si="40"/>
        <v>278.4</v>
      </c>
      <c r="J66" s="3"/>
      <c r="K66" s="3"/>
    </row>
    <row r="67" s="4" customFormat="1" ht="20" customHeight="1" spans="1:11">
      <c r="A67" s="24" t="s">
        <v>82</v>
      </c>
      <c r="B67" s="25">
        <v>934</v>
      </c>
      <c r="C67" s="26">
        <v>0.8</v>
      </c>
      <c r="D67" s="27">
        <v>0.1</v>
      </c>
      <c r="E67" s="28">
        <f t="shared" si="37"/>
        <v>896.64</v>
      </c>
      <c r="F67" s="28">
        <f t="shared" si="38"/>
        <v>896.64</v>
      </c>
      <c r="G67" s="28">
        <v>864</v>
      </c>
      <c r="H67" s="29">
        <f t="shared" si="39"/>
        <v>32.64</v>
      </c>
      <c r="I67" s="28">
        <f t="shared" si="40"/>
        <v>929.28</v>
      </c>
      <c r="J67" s="3"/>
      <c r="K67" s="3"/>
    </row>
    <row r="68" s="4" customFormat="1" ht="20" customHeight="1" spans="1:11">
      <c r="A68" s="24" t="s">
        <v>83</v>
      </c>
      <c r="B68" s="25">
        <v>1831</v>
      </c>
      <c r="C68" s="26">
        <v>0.8</v>
      </c>
      <c r="D68" s="27">
        <v>0.1</v>
      </c>
      <c r="E68" s="28">
        <f t="shared" si="37"/>
        <v>1757.76</v>
      </c>
      <c r="F68" s="28">
        <f t="shared" si="38"/>
        <v>1757.76</v>
      </c>
      <c r="G68" s="28">
        <v>1826.88</v>
      </c>
      <c r="H68" s="29">
        <f t="shared" si="39"/>
        <v>-69.1200000000001</v>
      </c>
      <c r="I68" s="28">
        <f t="shared" si="40"/>
        <v>1688.64</v>
      </c>
      <c r="J68" s="3"/>
      <c r="K68" s="3"/>
    </row>
    <row r="69" s="4" customFormat="1" ht="20" customHeight="1" spans="1:11">
      <c r="A69" s="24" t="s">
        <v>84</v>
      </c>
      <c r="B69" s="25">
        <v>772</v>
      </c>
      <c r="C69" s="26">
        <v>0.8</v>
      </c>
      <c r="D69" s="27">
        <v>0.1</v>
      </c>
      <c r="E69" s="28">
        <f t="shared" si="37"/>
        <v>741.12</v>
      </c>
      <c r="F69" s="28">
        <f t="shared" si="38"/>
        <v>741.12</v>
      </c>
      <c r="G69" s="28">
        <v>696</v>
      </c>
      <c r="H69" s="29">
        <f t="shared" si="39"/>
        <v>45.12</v>
      </c>
      <c r="I69" s="28">
        <f t="shared" si="40"/>
        <v>786.24</v>
      </c>
      <c r="J69" s="3"/>
      <c r="K69" s="3"/>
    </row>
    <row r="70" s="4" customFormat="1" ht="20" customHeight="1" spans="1:11">
      <c r="A70" s="24" t="s">
        <v>85</v>
      </c>
      <c r="B70" s="25">
        <v>660</v>
      </c>
      <c r="C70" s="26">
        <v>0.8</v>
      </c>
      <c r="D70" s="27">
        <v>0.1</v>
      </c>
      <c r="E70" s="28">
        <f t="shared" si="37"/>
        <v>633.6</v>
      </c>
      <c r="F70" s="28">
        <f t="shared" si="38"/>
        <v>633.6</v>
      </c>
      <c r="G70" s="28">
        <v>621.12</v>
      </c>
      <c r="H70" s="29">
        <f t="shared" si="39"/>
        <v>12.48</v>
      </c>
      <c r="I70" s="28">
        <f t="shared" si="40"/>
        <v>646.08</v>
      </c>
      <c r="J70" s="3"/>
      <c r="K70" s="3"/>
    </row>
    <row r="71" s="4" customFormat="1" ht="20" customHeight="1" spans="1:11">
      <c r="A71" s="24" t="s">
        <v>86</v>
      </c>
      <c r="B71" s="25">
        <v>1605</v>
      </c>
      <c r="C71" s="26">
        <v>0.5</v>
      </c>
      <c r="D71" s="27">
        <v>0.1</v>
      </c>
      <c r="E71" s="28">
        <f t="shared" si="37"/>
        <v>963</v>
      </c>
      <c r="F71" s="28">
        <f t="shared" si="38"/>
        <v>963</v>
      </c>
      <c r="G71" s="28">
        <v>972</v>
      </c>
      <c r="H71" s="29">
        <f t="shared" si="39"/>
        <v>-9</v>
      </c>
      <c r="I71" s="28">
        <f t="shared" si="40"/>
        <v>954</v>
      </c>
      <c r="J71" s="3"/>
      <c r="K71" s="3"/>
    </row>
    <row r="72" s="4" customFormat="1" ht="20" customHeight="1" spans="1:11">
      <c r="A72" s="24" t="s">
        <v>87</v>
      </c>
      <c r="B72" s="25">
        <v>521</v>
      </c>
      <c r="C72" s="26">
        <v>0.8</v>
      </c>
      <c r="D72" s="27">
        <v>0.1</v>
      </c>
      <c r="E72" s="28">
        <f t="shared" si="37"/>
        <v>500.16</v>
      </c>
      <c r="F72" s="28">
        <f t="shared" si="38"/>
        <v>500.16</v>
      </c>
      <c r="G72" s="28">
        <v>428.16</v>
      </c>
      <c r="H72" s="29">
        <f t="shared" si="39"/>
        <v>72</v>
      </c>
      <c r="I72" s="28">
        <f t="shared" si="40"/>
        <v>572.16</v>
      </c>
      <c r="J72" s="3"/>
      <c r="K72" s="3"/>
    </row>
    <row r="73" s="4" customFormat="1" ht="20" customHeight="1" spans="1:11">
      <c r="A73" s="24" t="s">
        <v>88</v>
      </c>
      <c r="B73" s="25">
        <v>1521</v>
      </c>
      <c r="C73" s="26">
        <v>0.8</v>
      </c>
      <c r="D73" s="27">
        <v>0.1</v>
      </c>
      <c r="E73" s="28">
        <f t="shared" si="37"/>
        <v>1460.16</v>
      </c>
      <c r="F73" s="28">
        <f t="shared" si="38"/>
        <v>1460.16</v>
      </c>
      <c r="G73" s="28">
        <v>1473.6</v>
      </c>
      <c r="H73" s="29">
        <f t="shared" si="39"/>
        <v>-13.4399999999998</v>
      </c>
      <c r="I73" s="28">
        <f t="shared" si="40"/>
        <v>1446.72</v>
      </c>
      <c r="J73" s="3"/>
      <c r="K73" s="3"/>
    </row>
    <row r="74" s="4" customFormat="1" ht="20" customHeight="1" spans="1:11">
      <c r="A74" s="24" t="s">
        <v>89</v>
      </c>
      <c r="B74" s="25">
        <v>763</v>
      </c>
      <c r="C74" s="26">
        <v>0.8</v>
      </c>
      <c r="D74" s="27">
        <v>0.1</v>
      </c>
      <c r="E74" s="28">
        <f t="shared" si="37"/>
        <v>732.48</v>
      </c>
      <c r="F74" s="28">
        <f t="shared" si="38"/>
        <v>732.48</v>
      </c>
      <c r="G74" s="28">
        <v>700.8</v>
      </c>
      <c r="H74" s="29">
        <f t="shared" si="39"/>
        <v>31.6800000000001</v>
      </c>
      <c r="I74" s="28">
        <f t="shared" si="40"/>
        <v>764.16</v>
      </c>
      <c r="J74" s="3"/>
      <c r="K74" s="3"/>
    </row>
    <row r="75" s="4" customFormat="1" ht="20" customHeight="1" spans="1:11">
      <c r="A75" s="24" t="s">
        <v>90</v>
      </c>
      <c r="B75" s="25">
        <v>879</v>
      </c>
      <c r="C75" s="26">
        <v>0.5</v>
      </c>
      <c r="D75" s="27">
        <v>0.1</v>
      </c>
      <c r="E75" s="28">
        <f t="shared" si="37"/>
        <v>527.4</v>
      </c>
      <c r="F75" s="28">
        <f t="shared" si="38"/>
        <v>527.4</v>
      </c>
      <c r="G75" s="28">
        <v>546.6</v>
      </c>
      <c r="H75" s="29">
        <f t="shared" si="39"/>
        <v>-19.2</v>
      </c>
      <c r="I75" s="28">
        <f t="shared" si="40"/>
        <v>508.2</v>
      </c>
      <c r="J75" s="3"/>
      <c r="K75" s="3"/>
    </row>
    <row r="76" s="4" customFormat="1" ht="20" customHeight="1" spans="1:11">
      <c r="A76" s="24" t="s">
        <v>91</v>
      </c>
      <c r="B76" s="25">
        <v>1007</v>
      </c>
      <c r="C76" s="26">
        <v>0.5</v>
      </c>
      <c r="D76" s="27">
        <v>0.1</v>
      </c>
      <c r="E76" s="28">
        <f t="shared" si="37"/>
        <v>604.2</v>
      </c>
      <c r="F76" s="28">
        <f t="shared" si="38"/>
        <v>604.2</v>
      </c>
      <c r="G76" s="28">
        <v>598.2</v>
      </c>
      <c r="H76" s="29">
        <f t="shared" si="39"/>
        <v>6</v>
      </c>
      <c r="I76" s="28">
        <f t="shared" si="40"/>
        <v>610.2</v>
      </c>
      <c r="J76" s="3"/>
      <c r="K76" s="3"/>
    </row>
    <row r="77" s="4" customFormat="1" ht="20" customHeight="1" spans="1:11">
      <c r="A77" s="24" t="s">
        <v>92</v>
      </c>
      <c r="B77" s="25">
        <v>1112</v>
      </c>
      <c r="C77" s="26">
        <v>0.5</v>
      </c>
      <c r="D77" s="27">
        <v>0.1</v>
      </c>
      <c r="E77" s="28">
        <f t="shared" si="37"/>
        <v>667.2</v>
      </c>
      <c r="F77" s="28">
        <f t="shared" si="38"/>
        <v>667.2</v>
      </c>
      <c r="G77" s="28">
        <v>676.2</v>
      </c>
      <c r="H77" s="29">
        <f t="shared" si="39"/>
        <v>-9</v>
      </c>
      <c r="I77" s="28">
        <f t="shared" si="40"/>
        <v>658.2</v>
      </c>
      <c r="J77" s="3"/>
      <c r="K77" s="3"/>
    </row>
    <row r="78" s="4" customFormat="1" ht="20" customHeight="1" spans="1:11">
      <c r="A78" s="24" t="s">
        <v>93</v>
      </c>
      <c r="B78" s="25">
        <v>1374</v>
      </c>
      <c r="C78" s="26">
        <v>0.5</v>
      </c>
      <c r="D78" s="27">
        <v>0.1</v>
      </c>
      <c r="E78" s="28">
        <f t="shared" si="37"/>
        <v>824.4</v>
      </c>
      <c r="F78" s="28">
        <f t="shared" si="38"/>
        <v>824.4</v>
      </c>
      <c r="G78" s="28">
        <v>882</v>
      </c>
      <c r="H78" s="29">
        <f t="shared" si="39"/>
        <v>-57.6</v>
      </c>
      <c r="I78" s="28">
        <f t="shared" si="40"/>
        <v>766.8</v>
      </c>
      <c r="J78" s="3"/>
      <c r="K78" s="3"/>
    </row>
    <row r="79" s="4" customFormat="1" ht="20" customHeight="1" spans="1:11">
      <c r="A79" s="24" t="s">
        <v>94</v>
      </c>
      <c r="B79" s="25">
        <v>1387</v>
      </c>
      <c r="C79" s="26">
        <v>0.5</v>
      </c>
      <c r="D79" s="27">
        <v>0.1</v>
      </c>
      <c r="E79" s="28">
        <f t="shared" si="37"/>
        <v>832.2</v>
      </c>
      <c r="F79" s="28">
        <f t="shared" si="38"/>
        <v>832.2</v>
      </c>
      <c r="G79" s="28">
        <v>824.4</v>
      </c>
      <c r="H79" s="29">
        <f t="shared" si="39"/>
        <v>7.80000000000007</v>
      </c>
      <c r="I79" s="28">
        <f t="shared" si="40"/>
        <v>840</v>
      </c>
      <c r="J79" s="3"/>
      <c r="K79" s="3"/>
    </row>
    <row r="80" s="4" customFormat="1" ht="20" customHeight="1" spans="1:11">
      <c r="A80" s="24" t="s">
        <v>95</v>
      </c>
      <c r="B80" s="25">
        <v>1721</v>
      </c>
      <c r="C80" s="26">
        <v>0.5</v>
      </c>
      <c r="D80" s="27">
        <v>0.1</v>
      </c>
      <c r="E80" s="28">
        <f t="shared" si="37"/>
        <v>1032.6</v>
      </c>
      <c r="F80" s="28">
        <f t="shared" si="38"/>
        <v>1032.6</v>
      </c>
      <c r="G80" s="28">
        <v>983.4</v>
      </c>
      <c r="H80" s="29">
        <f t="shared" si="39"/>
        <v>49.1999999999999</v>
      </c>
      <c r="I80" s="28">
        <f t="shared" si="40"/>
        <v>1081.8</v>
      </c>
      <c r="J80" s="3"/>
      <c r="K80" s="3"/>
    </row>
    <row r="81" s="4" customFormat="1" ht="20" customHeight="1" spans="1:11">
      <c r="A81" s="24" t="s">
        <v>96</v>
      </c>
      <c r="B81" s="25">
        <v>645</v>
      </c>
      <c r="C81" s="26">
        <v>0.8</v>
      </c>
      <c r="D81" s="27">
        <v>0.1</v>
      </c>
      <c r="E81" s="28">
        <f t="shared" si="37"/>
        <v>619.2</v>
      </c>
      <c r="F81" s="28">
        <f t="shared" si="38"/>
        <v>619.2</v>
      </c>
      <c r="G81" s="28">
        <v>593.28</v>
      </c>
      <c r="H81" s="29">
        <f t="shared" si="39"/>
        <v>25.9200000000001</v>
      </c>
      <c r="I81" s="28">
        <f t="shared" si="40"/>
        <v>645.12</v>
      </c>
      <c r="J81" s="3"/>
      <c r="K81" s="3"/>
    </row>
    <row r="82" s="4" customFormat="1" ht="20" customHeight="1" spans="1:11">
      <c r="A82" s="24" t="s">
        <v>97</v>
      </c>
      <c r="B82" s="25">
        <v>846</v>
      </c>
      <c r="C82" s="26">
        <v>0.5</v>
      </c>
      <c r="D82" s="27">
        <v>0.1</v>
      </c>
      <c r="E82" s="28">
        <f t="shared" si="37"/>
        <v>507.6</v>
      </c>
      <c r="F82" s="28">
        <f t="shared" si="38"/>
        <v>507.6</v>
      </c>
      <c r="G82" s="28">
        <v>460.2</v>
      </c>
      <c r="H82" s="29">
        <f t="shared" si="39"/>
        <v>47.4</v>
      </c>
      <c r="I82" s="28">
        <f t="shared" si="40"/>
        <v>555</v>
      </c>
      <c r="J82" s="3"/>
      <c r="K82" s="3"/>
    </row>
    <row r="83" s="4" customFormat="1" ht="20" customHeight="1" spans="1:11">
      <c r="A83" s="24" t="s">
        <v>98</v>
      </c>
      <c r="B83" s="25">
        <v>461</v>
      </c>
      <c r="C83" s="26">
        <v>0.8</v>
      </c>
      <c r="D83" s="27">
        <v>0.1</v>
      </c>
      <c r="E83" s="28">
        <f t="shared" si="37"/>
        <v>442.56</v>
      </c>
      <c r="F83" s="28">
        <f t="shared" si="38"/>
        <v>442.56</v>
      </c>
      <c r="G83" s="28">
        <v>438.72</v>
      </c>
      <c r="H83" s="29">
        <f t="shared" si="39"/>
        <v>3.83999999999997</v>
      </c>
      <c r="I83" s="28">
        <f t="shared" si="40"/>
        <v>446.4</v>
      </c>
      <c r="J83" s="3"/>
      <c r="K83" s="3"/>
    </row>
    <row r="84" s="4" customFormat="1" ht="20" customHeight="1" spans="1:11">
      <c r="A84" s="24" t="s">
        <v>99</v>
      </c>
      <c r="B84" s="25">
        <v>473</v>
      </c>
      <c r="C84" s="26">
        <v>0.8</v>
      </c>
      <c r="D84" s="27">
        <v>0.1</v>
      </c>
      <c r="E84" s="28">
        <f t="shared" si="37"/>
        <v>454.08</v>
      </c>
      <c r="F84" s="28">
        <f t="shared" si="38"/>
        <v>454.08</v>
      </c>
      <c r="G84" s="28">
        <v>456.96</v>
      </c>
      <c r="H84" s="29">
        <f t="shared" si="39"/>
        <v>-2.88</v>
      </c>
      <c r="I84" s="28">
        <f t="shared" si="40"/>
        <v>451.2</v>
      </c>
      <c r="J84" s="3"/>
      <c r="K84" s="3"/>
    </row>
    <row r="85" s="4" customFormat="1" ht="20" customHeight="1" spans="1:11">
      <c r="A85" s="24" t="s">
        <v>100</v>
      </c>
      <c r="B85" s="25">
        <v>1555</v>
      </c>
      <c r="C85" s="26">
        <v>0.5</v>
      </c>
      <c r="D85" s="27">
        <v>0.1</v>
      </c>
      <c r="E85" s="28">
        <f t="shared" si="37"/>
        <v>933</v>
      </c>
      <c r="F85" s="28">
        <f t="shared" si="38"/>
        <v>933</v>
      </c>
      <c r="G85" s="28">
        <v>910.8</v>
      </c>
      <c r="H85" s="29">
        <f t="shared" si="39"/>
        <v>22.2</v>
      </c>
      <c r="I85" s="28">
        <f t="shared" si="40"/>
        <v>955.2</v>
      </c>
      <c r="J85" s="3"/>
      <c r="K85" s="3"/>
    </row>
    <row r="86" s="4" customFormat="1" ht="20" customHeight="1" spans="1:11">
      <c r="A86" s="24" t="s">
        <v>101</v>
      </c>
      <c r="B86" s="25">
        <v>182</v>
      </c>
      <c r="C86" s="26">
        <v>0.8</v>
      </c>
      <c r="D86" s="27">
        <v>0.1</v>
      </c>
      <c r="E86" s="28">
        <f t="shared" si="37"/>
        <v>174.72</v>
      </c>
      <c r="F86" s="28">
        <f t="shared" si="38"/>
        <v>174.72</v>
      </c>
      <c r="G86" s="28">
        <v>176.64</v>
      </c>
      <c r="H86" s="29">
        <f t="shared" si="39"/>
        <v>-1.91999999999999</v>
      </c>
      <c r="I86" s="28">
        <f t="shared" si="40"/>
        <v>172.8</v>
      </c>
      <c r="J86" s="3"/>
      <c r="K86" s="3"/>
    </row>
    <row r="87" s="4" customFormat="1" ht="20" customHeight="1" spans="1:11">
      <c r="A87" s="24" t="s">
        <v>102</v>
      </c>
      <c r="B87" s="25">
        <v>168</v>
      </c>
      <c r="C87" s="26">
        <v>0.8</v>
      </c>
      <c r="D87" s="27">
        <v>0.1</v>
      </c>
      <c r="E87" s="28">
        <f t="shared" si="37"/>
        <v>161.28</v>
      </c>
      <c r="F87" s="28">
        <f t="shared" si="38"/>
        <v>161.28</v>
      </c>
      <c r="G87" s="28">
        <v>157.44</v>
      </c>
      <c r="H87" s="29">
        <f t="shared" si="39"/>
        <v>3.84</v>
      </c>
      <c r="I87" s="28">
        <f t="shared" si="40"/>
        <v>165.12</v>
      </c>
      <c r="J87" s="3"/>
      <c r="K87" s="3"/>
    </row>
    <row r="88" s="4" customFormat="1" ht="20" customHeight="1" spans="1:11">
      <c r="A88" s="24" t="s">
        <v>103</v>
      </c>
      <c r="B88" s="25">
        <v>983</v>
      </c>
      <c r="C88" s="26">
        <v>0.8</v>
      </c>
      <c r="D88" s="27">
        <v>0.1</v>
      </c>
      <c r="E88" s="28">
        <f t="shared" si="37"/>
        <v>943.68</v>
      </c>
      <c r="F88" s="28">
        <f t="shared" si="38"/>
        <v>943.68</v>
      </c>
      <c r="G88" s="28">
        <v>912</v>
      </c>
      <c r="H88" s="29">
        <f t="shared" si="39"/>
        <v>31.6799999999999</v>
      </c>
      <c r="I88" s="28">
        <f t="shared" si="40"/>
        <v>975.36</v>
      </c>
      <c r="J88" s="3"/>
      <c r="K88" s="3"/>
    </row>
    <row r="89" s="4" customFormat="1" ht="20" customHeight="1" spans="1:11">
      <c r="A89" s="24" t="s">
        <v>104</v>
      </c>
      <c r="B89" s="25">
        <v>1565</v>
      </c>
      <c r="C89" s="26">
        <v>0.8</v>
      </c>
      <c r="D89" s="27">
        <v>0.1</v>
      </c>
      <c r="E89" s="28">
        <f t="shared" si="37"/>
        <v>1502.4</v>
      </c>
      <c r="F89" s="28">
        <f t="shared" si="38"/>
        <v>1502.4</v>
      </c>
      <c r="G89" s="28">
        <v>1508.16</v>
      </c>
      <c r="H89" s="29">
        <f t="shared" si="39"/>
        <v>-5.75999999999999</v>
      </c>
      <c r="I89" s="28">
        <f t="shared" si="40"/>
        <v>1496.64</v>
      </c>
      <c r="J89" s="3"/>
      <c r="K89" s="3"/>
    </row>
    <row r="90" s="4" customFormat="1" ht="20" customHeight="1" spans="1:11">
      <c r="A90" s="24" t="s">
        <v>105</v>
      </c>
      <c r="B90" s="25">
        <v>1304</v>
      </c>
      <c r="C90" s="26">
        <v>0.8</v>
      </c>
      <c r="D90" s="27">
        <v>0.1</v>
      </c>
      <c r="E90" s="28">
        <f t="shared" si="37"/>
        <v>1251.84</v>
      </c>
      <c r="F90" s="28">
        <f t="shared" si="38"/>
        <v>1251.84</v>
      </c>
      <c r="G90" s="28">
        <v>1270.08</v>
      </c>
      <c r="H90" s="29">
        <f t="shared" si="39"/>
        <v>-18.24</v>
      </c>
      <c r="I90" s="28">
        <f t="shared" si="40"/>
        <v>1233.6</v>
      </c>
      <c r="J90" s="3"/>
      <c r="K90" s="3"/>
    </row>
    <row r="91" s="4" customFormat="1" ht="20" customHeight="1" spans="1:11">
      <c r="A91" s="24" t="s">
        <v>106</v>
      </c>
      <c r="B91" s="25">
        <v>1210</v>
      </c>
      <c r="C91" s="26">
        <v>0.8</v>
      </c>
      <c r="D91" s="27">
        <v>0.1</v>
      </c>
      <c r="E91" s="28">
        <f t="shared" si="37"/>
        <v>1161.6</v>
      </c>
      <c r="F91" s="28">
        <f t="shared" si="38"/>
        <v>1161.6</v>
      </c>
      <c r="G91" s="28">
        <v>1142.4</v>
      </c>
      <c r="H91" s="29">
        <f t="shared" si="39"/>
        <v>19.1999999999998</v>
      </c>
      <c r="I91" s="28">
        <f t="shared" si="40"/>
        <v>1180.8</v>
      </c>
      <c r="J91" s="3"/>
      <c r="K91" s="3"/>
    </row>
    <row r="92" s="4" customFormat="1" ht="20" customHeight="1" spans="1:11">
      <c r="A92" s="24" t="s">
        <v>107</v>
      </c>
      <c r="B92" s="25">
        <v>1188</v>
      </c>
      <c r="C92" s="26">
        <v>0.5</v>
      </c>
      <c r="D92" s="27">
        <v>0.1</v>
      </c>
      <c r="E92" s="28">
        <f t="shared" si="37"/>
        <v>712.8</v>
      </c>
      <c r="F92" s="28">
        <f t="shared" si="38"/>
        <v>712.8</v>
      </c>
      <c r="G92" s="28">
        <v>687.6</v>
      </c>
      <c r="H92" s="29">
        <f t="shared" si="39"/>
        <v>25.1999999999999</v>
      </c>
      <c r="I92" s="28">
        <f t="shared" si="40"/>
        <v>738</v>
      </c>
      <c r="J92" s="3"/>
      <c r="K92" s="3"/>
    </row>
    <row r="93" s="4" customFormat="1" ht="20" customHeight="1" spans="1:11">
      <c r="A93" s="24" t="s">
        <v>108</v>
      </c>
      <c r="B93" s="25">
        <v>485</v>
      </c>
      <c r="C93" s="26">
        <v>0.5</v>
      </c>
      <c r="D93" s="27">
        <v>0.1</v>
      </c>
      <c r="E93" s="28">
        <f t="shared" si="37"/>
        <v>291</v>
      </c>
      <c r="F93" s="28">
        <f t="shared" si="38"/>
        <v>291</v>
      </c>
      <c r="G93" s="28">
        <v>291</v>
      </c>
      <c r="H93" s="29">
        <f t="shared" si="39"/>
        <v>0</v>
      </c>
      <c r="I93" s="28">
        <f t="shared" si="40"/>
        <v>291</v>
      </c>
      <c r="J93" s="3"/>
      <c r="K93" s="3"/>
    </row>
  </sheetData>
  <mergeCells count="8">
    <mergeCell ref="A2:I2"/>
    <mergeCell ref="F4:H4"/>
    <mergeCell ref="A4:A5"/>
    <mergeCell ref="B4:B5"/>
    <mergeCell ref="C4:C5"/>
    <mergeCell ref="D4:D5"/>
    <mergeCell ref="E4:E5"/>
    <mergeCell ref="I4:I5"/>
  </mergeCells>
  <printOptions horizontalCentered="1"/>
  <pageMargins left="0.472222222222222" right="0.472222222222222" top="0.590277777777778" bottom="0.790972222222222" header="0.310416666666667" footer="0.507638888888889"/>
  <pageSetup paperSize="9"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耿长河</cp:lastModifiedBy>
  <cp:revision>1</cp:revision>
  <dcterms:created xsi:type="dcterms:W3CDTF">2015-03-05T22:52:00Z</dcterms:created>
  <cp:lastPrinted>2015-03-23T18:08:00Z</cp:lastPrinted>
  <dcterms:modified xsi:type="dcterms:W3CDTF">2022-11-28T09:52:39Z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2572D8957C4847EFA475033CFFA664AA</vt:lpwstr>
  </property>
</Properties>
</file>