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-1" sheetId="1" r:id="rId1"/>
    <sheet name="附件1-2" sheetId="2" r:id="rId2"/>
    <sheet name="附件1-3" sheetId="3" r:id="rId3"/>
    <sheet name="附件1-4" sheetId="4" r:id="rId4"/>
  </sheets>
  <definedNames>
    <definedName name="_xlnm.Print_Titles" localSheetId="0">'附件1-1'!$4:$4</definedName>
    <definedName name="_xlnm.Print_Titles" localSheetId="3">'附件1-4'!$4:$4</definedName>
  </definedNames>
  <calcPr calcId="144525" fullCalcOnLoad="1"/>
</workbook>
</file>

<file path=xl/sharedStrings.xml><?xml version="1.0" encoding="utf-8"?>
<sst xmlns="http://schemas.openxmlformats.org/spreadsheetml/2006/main" count="190" uniqueCount="121">
  <si>
    <t>附件1-1：</t>
  </si>
  <si>
    <t>2021年中央林业改革发展资金（国家级自然保护区补助）第二批分配方案</t>
  </si>
  <si>
    <t>单位：万元</t>
  </si>
  <si>
    <t>序号</t>
  </si>
  <si>
    <t>单位</t>
  </si>
  <si>
    <t>项目名称</t>
  </si>
  <si>
    <t>金额</t>
  </si>
  <si>
    <t>备注</t>
  </si>
  <si>
    <t>总计</t>
  </si>
  <si>
    <t>广东象头山国家级自然保护区</t>
  </si>
  <si>
    <t>广东象头山国家级自然保护区综合科学考察</t>
  </si>
  <si>
    <t>广东徐闻珊瑚礁国家级自然保护区管理局</t>
  </si>
  <si>
    <t>广东徐闻珊瑚礁国家级自然保护区生态环境监测系统建设项目</t>
  </si>
  <si>
    <t>广东车八岭国家级自然保护区管理局</t>
  </si>
  <si>
    <t>2022年科研监测能力提升及示范建设项目</t>
  </si>
  <si>
    <t>广东韶关丹霞山国家级自然保护区管理局</t>
  </si>
  <si>
    <t>生态保护与监测工程项目</t>
  </si>
  <si>
    <t>附件1-2：</t>
  </si>
  <si>
    <t>2021年中央林业改革发展资金（湿地保护修复）（第二批）分配方案</t>
  </si>
  <si>
    <t>全省合计</t>
  </si>
  <si>
    <t>一</t>
  </si>
  <si>
    <t>广东内伶仃福田国家级自然保护区管理局</t>
  </si>
  <si>
    <t>广东省深圳市福田区福田红树林国家重要湿地保护修复</t>
  </si>
  <si>
    <t>附件1-3：</t>
  </si>
  <si>
    <t>2021年中央林业改革发展资金（林业有害生物防治补助）（第二批）分配方案</t>
  </si>
  <si>
    <t>金额
（万元）</t>
  </si>
  <si>
    <t>补助防治面积
（万亩）</t>
  </si>
  <si>
    <t>说明</t>
  </si>
  <si>
    <t>市县小计</t>
  </si>
  <si>
    <t>（一）</t>
  </si>
  <si>
    <t>汕头市</t>
  </si>
  <si>
    <t>澄海区</t>
  </si>
  <si>
    <t>红火蚁除治和预防补助</t>
  </si>
  <si>
    <t>潮阳区</t>
  </si>
  <si>
    <t>（二）</t>
  </si>
  <si>
    <t>韶关市</t>
  </si>
  <si>
    <t>曲江区</t>
  </si>
  <si>
    <t>松材线虫病疫点镇拔除补助</t>
  </si>
  <si>
    <t>乐昌市</t>
  </si>
  <si>
    <t>南雄市</t>
  </si>
  <si>
    <t>始兴县</t>
  </si>
  <si>
    <t>仁化县</t>
  </si>
  <si>
    <t>翁源县</t>
  </si>
  <si>
    <t>乳源县</t>
  </si>
  <si>
    <t>（三）</t>
  </si>
  <si>
    <t>河源市</t>
  </si>
  <si>
    <t>源城区</t>
  </si>
  <si>
    <t>东源县</t>
  </si>
  <si>
    <t>和平县</t>
  </si>
  <si>
    <t>连平县</t>
  </si>
  <si>
    <t>红火蚁除治和预防补助0.1万亩，松材线虫病防治0.1万亩</t>
  </si>
  <si>
    <t>龙川县</t>
  </si>
  <si>
    <t>紫金县</t>
  </si>
  <si>
    <t>江东新区</t>
  </si>
  <si>
    <t>（四）</t>
  </si>
  <si>
    <t>梅州市</t>
  </si>
  <si>
    <t>梅县区</t>
  </si>
  <si>
    <t>兴宁市</t>
  </si>
  <si>
    <t>大埔县</t>
  </si>
  <si>
    <t>丰顺县</t>
  </si>
  <si>
    <t>五华县</t>
  </si>
  <si>
    <t>平远县</t>
  </si>
  <si>
    <t>蕉岭县</t>
  </si>
  <si>
    <t>（五）</t>
  </si>
  <si>
    <t>惠州市</t>
  </si>
  <si>
    <t>惠城区</t>
  </si>
  <si>
    <t>惠阳区</t>
  </si>
  <si>
    <t>惠东县</t>
  </si>
  <si>
    <t>龙门县</t>
  </si>
  <si>
    <t>博罗县</t>
  </si>
  <si>
    <t>（六）</t>
  </si>
  <si>
    <t>汕尾市</t>
  </si>
  <si>
    <t>陆丰市</t>
  </si>
  <si>
    <t>海丰县</t>
  </si>
  <si>
    <t>（七）</t>
  </si>
  <si>
    <t>阳江市</t>
  </si>
  <si>
    <t>江城区</t>
  </si>
  <si>
    <t>阳东区</t>
  </si>
  <si>
    <t>阳春市</t>
  </si>
  <si>
    <t>（八）</t>
  </si>
  <si>
    <t>湛江市</t>
  </si>
  <si>
    <t>麻章区</t>
  </si>
  <si>
    <t>遂溪县</t>
  </si>
  <si>
    <t>（九）</t>
  </si>
  <si>
    <t>茂名市</t>
  </si>
  <si>
    <t>电白区</t>
  </si>
  <si>
    <t>高州市</t>
  </si>
  <si>
    <t>（十）</t>
  </si>
  <si>
    <t>肇庆市</t>
  </si>
  <si>
    <t>高要区</t>
  </si>
  <si>
    <t>四会市</t>
  </si>
  <si>
    <t>（十一）</t>
  </si>
  <si>
    <t>清远市</t>
  </si>
  <si>
    <t>清城区</t>
  </si>
  <si>
    <t>英德市</t>
  </si>
  <si>
    <t>阳山县</t>
  </si>
  <si>
    <t>连山县</t>
  </si>
  <si>
    <t>连南县</t>
  </si>
  <si>
    <t>（十二）</t>
  </si>
  <si>
    <t>潮州市</t>
  </si>
  <si>
    <t>湘桥区</t>
  </si>
  <si>
    <t>饶平县</t>
  </si>
  <si>
    <t>（十三）</t>
  </si>
  <si>
    <t>揭阳市</t>
  </si>
  <si>
    <t>榕城区</t>
  </si>
  <si>
    <t>（十四）</t>
  </si>
  <si>
    <t>云浮市</t>
  </si>
  <si>
    <t>罗定市</t>
  </si>
  <si>
    <t>郁南县</t>
  </si>
  <si>
    <t>二</t>
  </si>
  <si>
    <t>省级小计</t>
  </si>
  <si>
    <t>省林业局</t>
  </si>
  <si>
    <t>广东省龙眼洞林场（广东莲花顶森林公园管理处）</t>
  </si>
  <si>
    <t>松材线虫病防治</t>
  </si>
  <si>
    <t>广东省东江林场（广东东江森林公园管理处）</t>
  </si>
  <si>
    <t>广东省九连山林场（广东九连山森林公园管理处）</t>
  </si>
  <si>
    <t>附件1-4：</t>
  </si>
  <si>
    <t>2021年中央林业改革发展资金（国家重点野生动植物保护补助）第二批分配方案</t>
  </si>
  <si>
    <t>韶关市林业局</t>
  </si>
  <si>
    <t>韶关植物园—南岭园、药用植物园专类园建设（一期）项目</t>
  </si>
  <si>
    <t>市本级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</si>
</sst>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50">
    <font>
      <sz val="12"/>
      <name val="宋体"/>
      <charset val="134"/>
    </font>
    <font>
      <sz val="12"/>
      <name val="仿宋_GB2312"/>
      <family val="3"/>
      <charset val="134"/>
    </font>
    <font>
      <sz val="12"/>
      <name val="黑体"/>
      <charset val="134"/>
    </font>
    <font>
      <b/>
      <sz val="16"/>
      <name val="宋体"/>
      <charset val="134"/>
    </font>
    <font>
      <b/>
      <sz val="16"/>
      <name val="方正小标宋简体"/>
      <charset val="134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name val="仿宋_GB2312"/>
      <family val="3"/>
      <charset val="134"/>
    </font>
    <font>
      <sz val="11"/>
      <color theme="1"/>
      <name val="宋体"/>
      <charset val="134"/>
      <scheme val="minor"/>
    </font>
    <font>
      <b/>
      <sz val="20"/>
      <name val="方正小标宋简体"/>
      <charset val="134"/>
    </font>
    <font>
      <b/>
      <sz val="12"/>
      <name val="宋体"/>
      <charset val="134"/>
    </font>
    <font>
      <b/>
      <sz val="12"/>
      <color rgb="FF000000"/>
      <name val="宋体"/>
      <charset val="134"/>
      <scheme val="minor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name val="仿宋_GB2312"/>
      <charset val="134"/>
    </font>
    <font>
      <b/>
      <sz val="10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8"/>
      <color theme="1"/>
      <name val="仿宋"/>
      <family val="3"/>
      <charset val="134"/>
    </font>
    <font>
      <sz val="8"/>
      <color rgb="FFFF0000"/>
      <name val="仿宋"/>
      <family val="3"/>
      <charset val="134"/>
    </font>
    <font>
      <sz val="9"/>
      <color theme="1"/>
      <name val="宋体"/>
      <charset val="134"/>
    </font>
    <font>
      <sz val="9"/>
      <color theme="1"/>
      <name val="仿宋_GB2312"/>
      <family val="3"/>
      <charset val="134"/>
    </font>
    <font>
      <sz val="11"/>
      <color theme="1"/>
      <name val="宋体"/>
      <charset val="134"/>
    </font>
    <font>
      <sz val="12"/>
      <color theme="1"/>
      <name val="黑体"/>
      <charset val="134"/>
    </font>
    <font>
      <b/>
      <sz val="16"/>
      <color theme="1"/>
      <name val="方正小标宋简体"/>
      <charset val="134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仿宋_GB2312"/>
      <charset val="134"/>
    </font>
    <font>
      <sz val="12"/>
      <color theme="1"/>
      <name val="仿宋_GB2312"/>
      <family val="3"/>
      <charset val="134"/>
    </font>
    <font>
      <sz val="12"/>
      <color rgb="FFFF0000"/>
      <name val="仿宋_GB2312"/>
      <family val="3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5" fillId="4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17" borderId="9" applyNumberFormat="0" applyFont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7" fillId="0" borderId="5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42" fillId="0" borderId="10" applyNumberFormat="0" applyFill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44" fillId="18" borderId="11" applyNumberFormat="0" applyAlignment="0" applyProtection="0">
      <alignment vertical="center"/>
    </xf>
    <xf numFmtId="0" fontId="46" fillId="18" borderId="8" applyNumberFormat="0" applyAlignment="0" applyProtection="0">
      <alignment vertical="center"/>
    </xf>
    <xf numFmtId="0" fontId="33" fillId="3" borderId="6" applyNumberFormat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11" applyNumberFormat="1" applyFont="1" applyFill="1" applyBorder="1" applyAlignment="1" applyProtection="1">
      <alignment horizontal="center" vertical="center"/>
    </xf>
    <xf numFmtId="0" fontId="18" fillId="0" borderId="0" xfId="11" applyNumberFormat="1" applyFont="1" applyFill="1" applyBorder="1" applyAlignment="1" applyProtection="1">
      <alignment vertical="center"/>
    </xf>
    <xf numFmtId="0" fontId="19" fillId="0" borderId="0" xfId="11" applyNumberFormat="1" applyFont="1" applyFill="1" applyBorder="1" applyAlignment="1" applyProtection="1">
      <alignment vertical="center"/>
    </xf>
    <xf numFmtId="0" fontId="20" fillId="0" borderId="0" xfId="11" applyNumberFormat="1" applyFont="1" applyFill="1" applyAlignment="1" applyProtection="1">
      <alignment horizontal="center" vertical="center"/>
    </xf>
    <xf numFmtId="0" fontId="20" fillId="0" borderId="0" xfId="11" applyNumberFormat="1" applyFont="1" applyFill="1" applyBorder="1" applyAlignment="1" applyProtection="1">
      <alignment horizontal="center" vertical="center"/>
    </xf>
    <xf numFmtId="0" fontId="21" fillId="0" borderId="0" xfId="11" applyFont="1">
      <alignment vertical="center"/>
    </xf>
    <xf numFmtId="0" fontId="21" fillId="0" borderId="0" xfId="11" applyFont="1" applyAlignment="1">
      <alignment horizontal="center" vertical="center"/>
    </xf>
    <xf numFmtId="0" fontId="22" fillId="0" borderId="0" xfId="11" applyFont="1">
      <alignment vertical="center"/>
    </xf>
    <xf numFmtId="0" fontId="23" fillId="0" borderId="0" xfId="11" applyNumberFormat="1" applyFont="1" applyFill="1" applyAlignment="1" applyProtection="1">
      <alignment horizontal="left" vertical="center"/>
    </xf>
    <xf numFmtId="0" fontId="16" fillId="0" borderId="0" xfId="11" applyNumberFormat="1" applyFont="1" applyFill="1" applyAlignment="1" applyProtection="1">
      <alignment horizontal="center" vertical="center"/>
    </xf>
    <xf numFmtId="0" fontId="24" fillId="0" borderId="0" xfId="11" applyNumberFormat="1" applyFont="1" applyFill="1" applyAlignment="1" applyProtection="1">
      <alignment horizontal="center" vertical="center" wrapText="1"/>
    </xf>
    <xf numFmtId="0" fontId="25" fillId="0" borderId="0" xfId="11" applyNumberFormat="1" applyFont="1" applyFill="1" applyAlignment="1" applyProtection="1">
      <alignment horizontal="center" vertical="center" wrapText="1"/>
    </xf>
    <xf numFmtId="0" fontId="26" fillId="0" borderId="0" xfId="11" applyNumberFormat="1" applyFont="1" applyFill="1" applyAlignment="1" applyProtection="1">
      <alignment horizontal="right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11" applyNumberFormat="1" applyFont="1" applyFill="1" applyBorder="1" applyAlignment="1" applyProtection="1">
      <alignment horizontal="center" vertical="center"/>
    </xf>
    <xf numFmtId="0" fontId="27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8" fillId="0" borderId="1" xfId="11" applyNumberFormat="1" applyFont="1" applyFill="1" applyBorder="1" applyAlignment="1" applyProtection="1">
      <alignment vertical="center"/>
    </xf>
    <xf numFmtId="0" fontId="27" fillId="0" borderId="1" xfId="0" applyFont="1" applyFill="1" applyBorder="1" applyAlignment="1">
      <alignment horizontal="center" vertical="center" wrapText="1"/>
    </xf>
    <xf numFmtId="0" fontId="29" fillId="0" borderId="1" xfId="11" applyNumberFormat="1" applyFont="1" applyFill="1" applyBorder="1" applyAlignment="1" applyProtection="1">
      <alignment vertical="center"/>
    </xf>
    <xf numFmtId="0" fontId="14" fillId="0" borderId="1" xfId="0" applyFont="1" applyFill="1" applyBorder="1" applyAlignment="1">
      <alignment horizontal="justify" vertical="center" wrapText="1"/>
    </xf>
    <xf numFmtId="0" fontId="27" fillId="0" borderId="1" xfId="11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20111206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9"/>
  <sheetViews>
    <sheetView tabSelected="1" view="pageBreakPreview" zoomScaleNormal="120" workbookViewId="0">
      <selection activeCell="A1" sqref="A1:B1"/>
    </sheetView>
  </sheetViews>
  <sheetFormatPr defaultColWidth="8.75" defaultRowHeight="13.5" outlineLevelCol="4"/>
  <cols>
    <col min="1" max="1" width="5.1" style="44" customWidth="1"/>
    <col min="2" max="2" width="22" style="45" customWidth="1"/>
    <col min="3" max="3" width="38.125" style="44" customWidth="1"/>
    <col min="4" max="4" width="16.125" style="46" customWidth="1"/>
    <col min="5" max="5" width="16.375" style="47" customWidth="1"/>
    <col min="6" max="21" width="9" style="48"/>
    <col min="22" max="16384" width="8.75" style="48"/>
  </cols>
  <sheetData>
    <row r="1" ht="14.25" spans="1:3">
      <c r="A1" s="49" t="s">
        <v>0</v>
      </c>
      <c r="B1" s="49"/>
      <c r="C1" s="50"/>
    </row>
    <row r="2" ht="45" customHeight="1" spans="1:5">
      <c r="A2" s="51" t="s">
        <v>1</v>
      </c>
      <c r="B2" s="51"/>
      <c r="C2" s="51"/>
      <c r="D2" s="51"/>
      <c r="E2" s="51"/>
    </row>
    <row r="3" s="40" customFormat="1" ht="18" customHeight="1" spans="1:5">
      <c r="A3" s="52"/>
      <c r="B3" s="52"/>
      <c r="C3" s="52"/>
      <c r="D3" s="53" t="s">
        <v>2</v>
      </c>
      <c r="E3" s="53"/>
    </row>
    <row r="4" s="41" customFormat="1" ht="34" customHeight="1" spans="1:5">
      <c r="A4" s="54" t="s">
        <v>3</v>
      </c>
      <c r="B4" s="55" t="s">
        <v>4</v>
      </c>
      <c r="C4" s="55" t="s">
        <v>5</v>
      </c>
      <c r="D4" s="56" t="s">
        <v>6</v>
      </c>
      <c r="E4" s="57" t="s">
        <v>7</v>
      </c>
    </row>
    <row r="5" s="41" customFormat="1" ht="19.5" customHeight="1" spans="1:5">
      <c r="A5" s="54"/>
      <c r="B5" s="56" t="s">
        <v>8</v>
      </c>
      <c r="C5" s="56"/>
      <c r="D5" s="56">
        <f>SUM(D6:D9)</f>
        <v>710</v>
      </c>
      <c r="E5" s="57"/>
    </row>
    <row r="6" s="42" customFormat="1" ht="238" customHeight="1" spans="1:5">
      <c r="A6" s="58">
        <v>1</v>
      </c>
      <c r="B6" s="59" t="s">
        <v>9</v>
      </c>
      <c r="C6" s="59" t="s">
        <v>10</v>
      </c>
      <c r="D6" s="60">
        <v>130</v>
      </c>
      <c r="E6" s="61"/>
    </row>
    <row r="7" s="43" customFormat="1" ht="28.5" spans="1:5">
      <c r="A7" s="58">
        <v>2</v>
      </c>
      <c r="B7" s="59" t="s">
        <v>11</v>
      </c>
      <c r="C7" s="59" t="s">
        <v>12</v>
      </c>
      <c r="D7" s="62">
        <v>250</v>
      </c>
      <c r="E7" s="63"/>
    </row>
    <row r="8" s="43" customFormat="1" ht="28.5" spans="1:5">
      <c r="A8" s="58">
        <v>3</v>
      </c>
      <c r="B8" s="64" t="s">
        <v>13</v>
      </c>
      <c r="C8" s="64" t="s">
        <v>14</v>
      </c>
      <c r="D8" s="60">
        <v>130</v>
      </c>
      <c r="E8" s="63"/>
    </row>
    <row r="9" ht="28.5" spans="1:5">
      <c r="A9" s="58">
        <v>4</v>
      </c>
      <c r="B9" s="64" t="s">
        <v>15</v>
      </c>
      <c r="C9" s="64" t="s">
        <v>16</v>
      </c>
      <c r="D9" s="60">
        <v>200</v>
      </c>
      <c r="E9" s="65"/>
    </row>
  </sheetData>
  <mergeCells count="3">
    <mergeCell ref="A1:B1"/>
    <mergeCell ref="A2:E2"/>
    <mergeCell ref="D3:E3"/>
  </mergeCells>
  <printOptions horizontalCentered="1"/>
  <pageMargins left="0.55" right="0.31" top="0.79" bottom="0.24" header="0" footer="0"/>
  <pageSetup paperSize="9" scale="90" fitToHeight="0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view="pageBreakPreview" zoomScaleNormal="100" workbookViewId="0">
      <selection activeCell="C28" sqref="C28"/>
    </sheetView>
  </sheetViews>
  <sheetFormatPr defaultColWidth="9" defaultRowHeight="14.25" outlineLevelRow="5" outlineLevelCol="4"/>
  <cols>
    <col min="1" max="1" width="7.25" customWidth="1"/>
    <col min="2" max="2" width="27.625" customWidth="1"/>
    <col min="3" max="3" width="33.5" customWidth="1"/>
    <col min="4" max="4" width="16.75" customWidth="1"/>
    <col min="5" max="5" width="13.875" customWidth="1"/>
  </cols>
  <sheetData>
    <row r="1" ht="27" customHeight="1" spans="1:5">
      <c r="A1" s="30" t="s">
        <v>17</v>
      </c>
      <c r="B1" s="31"/>
      <c r="C1" s="31"/>
      <c r="D1" s="31"/>
      <c r="E1" s="31"/>
    </row>
    <row r="2" ht="63" customHeight="1" spans="1:5">
      <c r="A2" s="32" t="s">
        <v>18</v>
      </c>
      <c r="B2" s="32"/>
      <c r="C2" s="32"/>
      <c r="D2" s="32"/>
      <c r="E2" s="32"/>
    </row>
    <row r="3" ht="27" customHeight="1" spans="1:5">
      <c r="A3" s="33" t="s">
        <v>2</v>
      </c>
      <c r="B3" s="34"/>
      <c r="C3" s="34"/>
      <c r="D3" s="34"/>
      <c r="E3" s="34"/>
    </row>
    <row r="4" ht="46" customHeight="1" spans="1:5">
      <c r="A4" s="35" t="s">
        <v>3</v>
      </c>
      <c r="B4" s="35" t="s">
        <v>4</v>
      </c>
      <c r="C4" s="36" t="s">
        <v>5</v>
      </c>
      <c r="D4" s="36" t="s">
        <v>6</v>
      </c>
      <c r="E4" s="36" t="s">
        <v>7</v>
      </c>
    </row>
    <row r="5" ht="32" customHeight="1" spans="1:5">
      <c r="A5" s="37"/>
      <c r="B5" s="37" t="s">
        <v>19</v>
      </c>
      <c r="C5" s="38"/>
      <c r="D5" s="38">
        <v>500</v>
      </c>
      <c r="E5" s="38"/>
    </row>
    <row r="6" ht="96" customHeight="1" spans="1:5">
      <c r="A6" s="39" t="s">
        <v>20</v>
      </c>
      <c r="B6" s="39" t="s">
        <v>21</v>
      </c>
      <c r="C6" s="39" t="s">
        <v>22</v>
      </c>
      <c r="D6" s="39">
        <v>500</v>
      </c>
      <c r="E6" s="39"/>
    </row>
  </sheetData>
  <mergeCells count="2">
    <mergeCell ref="A2:E2"/>
    <mergeCell ref="A3:E3"/>
  </mergeCells>
  <pageMargins left="0.75" right="0.75" top="1" bottom="1" header="0.51" footer="0.51"/>
  <pageSetup paperSize="9" scale="67" orientation="portrait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4"/>
  <sheetViews>
    <sheetView workbookViewId="0">
      <selection activeCell="A1" sqref="A1"/>
    </sheetView>
  </sheetViews>
  <sheetFormatPr defaultColWidth="9" defaultRowHeight="13.5" outlineLevelCol="4"/>
  <cols>
    <col min="1" max="1" width="10.25" style="19" customWidth="1"/>
    <col min="2" max="4" width="25.125" style="19" customWidth="1"/>
    <col min="5" max="5" width="36.5" style="19" customWidth="1"/>
    <col min="6" max="255" width="9" style="19"/>
  </cols>
  <sheetData>
    <row r="1" s="18" customFormat="1" ht="20" customHeight="1" spans="1:1">
      <c r="A1" s="20" t="s">
        <v>23</v>
      </c>
    </row>
    <row r="2" s="18" customFormat="1" ht="48" customHeight="1" spans="1:5">
      <c r="A2" s="21" t="s">
        <v>24</v>
      </c>
      <c r="B2" s="21"/>
      <c r="C2" s="21"/>
      <c r="D2" s="21"/>
      <c r="E2" s="21"/>
    </row>
    <row r="3" s="18" customFormat="1" ht="27" customHeight="1" spans="1:5">
      <c r="A3" s="22" t="s">
        <v>2</v>
      </c>
      <c r="B3" s="22"/>
      <c r="C3" s="22"/>
      <c r="D3" s="22"/>
      <c r="E3" s="22"/>
    </row>
    <row r="4" s="19" customFormat="1" ht="30" customHeight="1" spans="1:5">
      <c r="A4" s="23" t="s">
        <v>3</v>
      </c>
      <c r="B4" s="23" t="s">
        <v>4</v>
      </c>
      <c r="C4" s="23" t="s">
        <v>25</v>
      </c>
      <c r="D4" s="23" t="s">
        <v>26</v>
      </c>
      <c r="E4" s="23" t="s">
        <v>27</v>
      </c>
    </row>
    <row r="5" s="19" customFormat="1" ht="17" customHeight="1" spans="1:5">
      <c r="A5" s="23"/>
      <c r="B5" s="23" t="s">
        <v>8</v>
      </c>
      <c r="C5" s="23">
        <f>C6+C70</f>
        <v>1766</v>
      </c>
      <c r="D5" s="23">
        <f>D6+D70</f>
        <v>10.305</v>
      </c>
      <c r="E5" s="23"/>
    </row>
    <row r="6" s="19" customFormat="1" ht="17" customHeight="1" spans="1:5">
      <c r="A6" s="24" t="s">
        <v>20</v>
      </c>
      <c r="B6" s="24" t="s">
        <v>28</v>
      </c>
      <c r="C6" s="24">
        <f>C7+C10+C18+C26+C34+C40+C43+C47+C50+C53+C56+C62+C65+C67</f>
        <v>1616</v>
      </c>
      <c r="D6" s="24">
        <f>D7+D10+D18+D26+D34+D40+D43+D47+D50+D53+D56+D62+D65+D67</f>
        <v>9.555</v>
      </c>
      <c r="E6" s="25"/>
    </row>
    <row r="7" s="19" customFormat="1" ht="17" customHeight="1" spans="1:5">
      <c r="A7" s="24" t="s">
        <v>29</v>
      </c>
      <c r="B7" s="24" t="s">
        <v>30</v>
      </c>
      <c r="C7" s="24">
        <f>SUM(C8:C9)</f>
        <v>20</v>
      </c>
      <c r="D7" s="24">
        <f>SUM(D8:D9)</f>
        <v>0.2</v>
      </c>
      <c r="E7" s="25"/>
    </row>
    <row r="8" s="19" customFormat="1" ht="17" customHeight="1" spans="1:5">
      <c r="A8" s="26">
        <v>1</v>
      </c>
      <c r="B8" s="26" t="s">
        <v>31</v>
      </c>
      <c r="C8" s="26">
        <f>D8*100</f>
        <v>10</v>
      </c>
      <c r="D8" s="26">
        <v>0.1</v>
      </c>
      <c r="E8" s="27" t="s">
        <v>32</v>
      </c>
    </row>
    <row r="9" s="19" customFormat="1" ht="17" customHeight="1" spans="1:5">
      <c r="A9" s="26">
        <v>2</v>
      </c>
      <c r="B9" s="26" t="s">
        <v>33</v>
      </c>
      <c r="C9" s="26">
        <f>D9*100</f>
        <v>10</v>
      </c>
      <c r="D9" s="26">
        <v>0.1</v>
      </c>
      <c r="E9" s="27" t="s">
        <v>32</v>
      </c>
    </row>
    <row r="10" s="19" customFormat="1" ht="17" customHeight="1" spans="1:5">
      <c r="A10" s="24" t="s">
        <v>34</v>
      </c>
      <c r="B10" s="24" t="s">
        <v>35</v>
      </c>
      <c r="C10" s="24">
        <f>SUM(C11:C17)</f>
        <v>350</v>
      </c>
      <c r="D10" s="24">
        <f>SUM(D11:D17)</f>
        <v>1.75</v>
      </c>
      <c r="E10" s="25"/>
    </row>
    <row r="11" s="19" customFormat="1" ht="17" customHeight="1" spans="1:5">
      <c r="A11" s="26">
        <v>1</v>
      </c>
      <c r="B11" s="26" t="s">
        <v>36</v>
      </c>
      <c r="C11" s="26">
        <f t="shared" ref="C11:C17" si="0">D11*200</f>
        <v>50</v>
      </c>
      <c r="D11" s="26">
        <v>0.25</v>
      </c>
      <c r="E11" s="27" t="s">
        <v>37</v>
      </c>
    </row>
    <row r="12" s="19" customFormat="1" ht="17" customHeight="1" spans="1:5">
      <c r="A12" s="26">
        <v>2</v>
      </c>
      <c r="B12" s="26" t="s">
        <v>38</v>
      </c>
      <c r="C12" s="26">
        <f t="shared" si="0"/>
        <v>50</v>
      </c>
      <c r="D12" s="26">
        <v>0.25</v>
      </c>
      <c r="E12" s="27" t="s">
        <v>37</v>
      </c>
    </row>
    <row r="13" s="19" customFormat="1" ht="17" customHeight="1" spans="1:5">
      <c r="A13" s="26">
        <v>3</v>
      </c>
      <c r="B13" s="26" t="s">
        <v>39</v>
      </c>
      <c r="C13" s="26">
        <f t="shared" si="0"/>
        <v>50</v>
      </c>
      <c r="D13" s="26">
        <v>0.25</v>
      </c>
      <c r="E13" s="27" t="s">
        <v>37</v>
      </c>
    </row>
    <row r="14" s="19" customFormat="1" ht="17" customHeight="1" spans="1:5">
      <c r="A14" s="26">
        <v>4</v>
      </c>
      <c r="B14" s="26" t="s">
        <v>40</v>
      </c>
      <c r="C14" s="26">
        <f t="shared" si="0"/>
        <v>50</v>
      </c>
      <c r="D14" s="26">
        <v>0.25</v>
      </c>
      <c r="E14" s="27" t="s">
        <v>37</v>
      </c>
    </row>
    <row r="15" s="19" customFormat="1" ht="17" customHeight="1" spans="1:5">
      <c r="A15" s="26">
        <v>5</v>
      </c>
      <c r="B15" s="26" t="s">
        <v>41</v>
      </c>
      <c r="C15" s="26">
        <f t="shared" si="0"/>
        <v>50</v>
      </c>
      <c r="D15" s="26">
        <v>0.25</v>
      </c>
      <c r="E15" s="27" t="s">
        <v>37</v>
      </c>
    </row>
    <row r="16" s="19" customFormat="1" ht="17" customHeight="1" spans="1:5">
      <c r="A16" s="26">
        <v>6</v>
      </c>
      <c r="B16" s="26" t="s">
        <v>42</v>
      </c>
      <c r="C16" s="26">
        <f t="shared" si="0"/>
        <v>50</v>
      </c>
      <c r="D16" s="26">
        <v>0.25</v>
      </c>
      <c r="E16" s="27" t="s">
        <v>37</v>
      </c>
    </row>
    <row r="17" s="19" customFormat="1" ht="17" customHeight="1" spans="1:5">
      <c r="A17" s="26">
        <v>7</v>
      </c>
      <c r="B17" s="26" t="s">
        <v>43</v>
      </c>
      <c r="C17" s="26">
        <f t="shared" si="0"/>
        <v>50</v>
      </c>
      <c r="D17" s="26">
        <v>0.25</v>
      </c>
      <c r="E17" s="27" t="s">
        <v>37</v>
      </c>
    </row>
    <row r="18" s="19" customFormat="1" ht="17" customHeight="1" spans="1:5">
      <c r="A18" s="24" t="s">
        <v>44</v>
      </c>
      <c r="B18" s="24" t="s">
        <v>45</v>
      </c>
      <c r="C18" s="24">
        <f>SUM(C19:C25)</f>
        <v>255</v>
      </c>
      <c r="D18" s="24">
        <f>SUM(D19:D25)</f>
        <v>1.45</v>
      </c>
      <c r="E18" s="25"/>
    </row>
    <row r="19" s="19" customFormat="1" ht="17" customHeight="1" spans="1:5">
      <c r="A19" s="26">
        <v>1</v>
      </c>
      <c r="B19" s="26" t="s">
        <v>46</v>
      </c>
      <c r="C19" s="26">
        <f t="shared" ref="C19:C21" si="1">D19*200</f>
        <v>50</v>
      </c>
      <c r="D19" s="26">
        <v>0.25</v>
      </c>
      <c r="E19" s="27" t="s">
        <v>37</v>
      </c>
    </row>
    <row r="20" s="19" customFormat="1" ht="17" customHeight="1" spans="1:5">
      <c r="A20" s="26">
        <v>2</v>
      </c>
      <c r="B20" s="26" t="s">
        <v>47</v>
      </c>
      <c r="C20" s="26">
        <f t="shared" si="1"/>
        <v>50</v>
      </c>
      <c r="D20" s="26">
        <v>0.25</v>
      </c>
      <c r="E20" s="27" t="s">
        <v>37</v>
      </c>
    </row>
    <row r="21" s="19" customFormat="1" ht="17" customHeight="1" spans="1:5">
      <c r="A21" s="26">
        <v>3</v>
      </c>
      <c r="B21" s="26" t="s">
        <v>48</v>
      </c>
      <c r="C21" s="26">
        <f t="shared" si="1"/>
        <v>50</v>
      </c>
      <c r="D21" s="26">
        <v>0.25</v>
      </c>
      <c r="E21" s="27" t="s">
        <v>37</v>
      </c>
    </row>
    <row r="22" s="19" customFormat="1" ht="17" customHeight="1" spans="1:5">
      <c r="A22" s="26">
        <v>4</v>
      </c>
      <c r="B22" s="26" t="s">
        <v>49</v>
      </c>
      <c r="C22" s="26">
        <v>30</v>
      </c>
      <c r="D22" s="26">
        <v>0.2</v>
      </c>
      <c r="E22" s="27" t="s">
        <v>50</v>
      </c>
    </row>
    <row r="23" s="19" customFormat="1" ht="17" customHeight="1" spans="1:5">
      <c r="A23" s="26">
        <v>5</v>
      </c>
      <c r="B23" s="26" t="s">
        <v>51</v>
      </c>
      <c r="C23" s="26">
        <f t="shared" ref="C23:C27" si="2">D23*100</f>
        <v>10</v>
      </c>
      <c r="D23" s="26">
        <v>0.1</v>
      </c>
      <c r="E23" s="27" t="s">
        <v>32</v>
      </c>
    </row>
    <row r="24" s="19" customFormat="1" ht="17" customHeight="1" spans="1:5">
      <c r="A24" s="26">
        <v>6</v>
      </c>
      <c r="B24" s="26" t="s">
        <v>52</v>
      </c>
      <c r="C24" s="26">
        <f t="shared" ref="C24:C33" si="3">D24*200</f>
        <v>50</v>
      </c>
      <c r="D24" s="26">
        <v>0.25</v>
      </c>
      <c r="E24" s="27" t="s">
        <v>37</v>
      </c>
    </row>
    <row r="25" s="19" customFormat="1" ht="17" customHeight="1" spans="1:5">
      <c r="A25" s="26">
        <v>7</v>
      </c>
      <c r="B25" s="26" t="s">
        <v>53</v>
      </c>
      <c r="C25" s="26">
        <f t="shared" si="2"/>
        <v>15</v>
      </c>
      <c r="D25" s="26">
        <v>0.15</v>
      </c>
      <c r="E25" s="27" t="s">
        <v>32</v>
      </c>
    </row>
    <row r="26" s="19" customFormat="1" ht="17" customHeight="1" spans="1:5">
      <c r="A26" s="24" t="s">
        <v>54</v>
      </c>
      <c r="B26" s="24" t="s">
        <v>55</v>
      </c>
      <c r="C26" s="24">
        <f>SUM(C27:C33)</f>
        <v>310</v>
      </c>
      <c r="D26" s="24">
        <f>SUM(D27:D33)</f>
        <v>1.6</v>
      </c>
      <c r="E26" s="27"/>
    </row>
    <row r="27" s="19" customFormat="1" ht="17" customHeight="1" spans="1:5">
      <c r="A27" s="26">
        <v>1</v>
      </c>
      <c r="B27" s="26" t="s">
        <v>56</v>
      </c>
      <c r="C27" s="26">
        <f t="shared" si="2"/>
        <v>10</v>
      </c>
      <c r="D27" s="26">
        <v>0.1</v>
      </c>
      <c r="E27" s="27" t="s">
        <v>32</v>
      </c>
    </row>
    <row r="28" s="19" customFormat="1" ht="17" customHeight="1" spans="1:5">
      <c r="A28" s="26">
        <v>2</v>
      </c>
      <c r="B28" s="26" t="s">
        <v>57</v>
      </c>
      <c r="C28" s="26">
        <f t="shared" si="3"/>
        <v>50</v>
      </c>
      <c r="D28" s="26">
        <v>0.25</v>
      </c>
      <c r="E28" s="27" t="s">
        <v>37</v>
      </c>
    </row>
    <row r="29" s="19" customFormat="1" ht="17" customHeight="1" spans="1:5">
      <c r="A29" s="26">
        <v>3</v>
      </c>
      <c r="B29" s="26" t="s">
        <v>58</v>
      </c>
      <c r="C29" s="26">
        <f t="shared" si="3"/>
        <v>50</v>
      </c>
      <c r="D29" s="26">
        <v>0.25</v>
      </c>
      <c r="E29" s="27" t="s">
        <v>37</v>
      </c>
    </row>
    <row r="30" s="19" customFormat="1" ht="17" customHeight="1" spans="1:5">
      <c r="A30" s="26">
        <v>4</v>
      </c>
      <c r="B30" s="26" t="s">
        <v>59</v>
      </c>
      <c r="C30" s="26">
        <f t="shared" si="3"/>
        <v>50</v>
      </c>
      <c r="D30" s="26">
        <v>0.25</v>
      </c>
      <c r="E30" s="27" t="s">
        <v>37</v>
      </c>
    </row>
    <row r="31" s="19" customFormat="1" ht="17" customHeight="1" spans="1:5">
      <c r="A31" s="26">
        <v>5</v>
      </c>
      <c r="B31" s="26" t="s">
        <v>60</v>
      </c>
      <c r="C31" s="26">
        <f t="shared" si="3"/>
        <v>50</v>
      </c>
      <c r="D31" s="26">
        <v>0.25</v>
      </c>
      <c r="E31" s="27" t="s">
        <v>37</v>
      </c>
    </row>
    <row r="32" s="19" customFormat="1" ht="17" customHeight="1" spans="1:5">
      <c r="A32" s="26">
        <v>6</v>
      </c>
      <c r="B32" s="26" t="s">
        <v>61</v>
      </c>
      <c r="C32" s="26">
        <f t="shared" si="3"/>
        <v>50</v>
      </c>
      <c r="D32" s="26">
        <v>0.25</v>
      </c>
      <c r="E32" s="27" t="s">
        <v>37</v>
      </c>
    </row>
    <row r="33" s="19" customFormat="1" ht="17" customHeight="1" spans="1:5">
      <c r="A33" s="26">
        <v>7</v>
      </c>
      <c r="B33" s="26" t="s">
        <v>62</v>
      </c>
      <c r="C33" s="26">
        <f t="shared" si="3"/>
        <v>50</v>
      </c>
      <c r="D33" s="26">
        <v>0.25</v>
      </c>
      <c r="E33" s="27" t="s">
        <v>37</v>
      </c>
    </row>
    <row r="34" s="19" customFormat="1" ht="17" customHeight="1" spans="1:5">
      <c r="A34" s="24" t="s">
        <v>63</v>
      </c>
      <c r="B34" s="24" t="s">
        <v>64</v>
      </c>
      <c r="C34" s="24">
        <f>SUM(C35:C39)</f>
        <v>75</v>
      </c>
      <c r="D34" s="24">
        <f>SUM(D35:D39)</f>
        <v>0.75</v>
      </c>
      <c r="E34" s="27"/>
    </row>
    <row r="35" s="19" customFormat="1" ht="17" customHeight="1" spans="1:5">
      <c r="A35" s="26">
        <v>1</v>
      </c>
      <c r="B35" s="26" t="s">
        <v>65</v>
      </c>
      <c r="C35" s="26">
        <f t="shared" ref="C35:C39" si="4">D35*100</f>
        <v>15</v>
      </c>
      <c r="D35" s="26">
        <v>0.15</v>
      </c>
      <c r="E35" s="27" t="s">
        <v>32</v>
      </c>
    </row>
    <row r="36" s="19" customFormat="1" ht="17" customHeight="1" spans="1:5">
      <c r="A36" s="26">
        <v>2</v>
      </c>
      <c r="B36" s="26" t="s">
        <v>66</v>
      </c>
      <c r="C36" s="26">
        <f t="shared" si="4"/>
        <v>15</v>
      </c>
      <c r="D36" s="26">
        <v>0.15</v>
      </c>
      <c r="E36" s="27" t="s">
        <v>32</v>
      </c>
    </row>
    <row r="37" s="19" customFormat="1" ht="17" customHeight="1" spans="1:5">
      <c r="A37" s="26">
        <v>3</v>
      </c>
      <c r="B37" s="26" t="s">
        <v>67</v>
      </c>
      <c r="C37" s="26">
        <f t="shared" si="4"/>
        <v>15</v>
      </c>
      <c r="D37" s="26">
        <v>0.15</v>
      </c>
      <c r="E37" s="27" t="s">
        <v>32</v>
      </c>
    </row>
    <row r="38" s="19" customFormat="1" ht="17" customHeight="1" spans="1:5">
      <c r="A38" s="26">
        <v>4</v>
      </c>
      <c r="B38" s="26" t="s">
        <v>68</v>
      </c>
      <c r="C38" s="26">
        <f t="shared" si="4"/>
        <v>15</v>
      </c>
      <c r="D38" s="26">
        <v>0.15</v>
      </c>
      <c r="E38" s="27" t="s">
        <v>32</v>
      </c>
    </row>
    <row r="39" s="19" customFormat="1" ht="17" customHeight="1" spans="1:5">
      <c r="A39" s="26">
        <v>5</v>
      </c>
      <c r="B39" s="26" t="s">
        <v>69</v>
      </c>
      <c r="C39" s="26">
        <f t="shared" si="4"/>
        <v>15</v>
      </c>
      <c r="D39" s="26">
        <v>0.15</v>
      </c>
      <c r="E39" s="27" t="s">
        <v>32</v>
      </c>
    </row>
    <row r="40" s="19" customFormat="1" ht="17" customHeight="1" spans="1:5">
      <c r="A40" s="24" t="s">
        <v>70</v>
      </c>
      <c r="B40" s="24" t="s">
        <v>71</v>
      </c>
      <c r="C40" s="24">
        <f>SUM(C41:C42)</f>
        <v>75</v>
      </c>
      <c r="D40" s="24">
        <f>SUM(D41:D42)</f>
        <v>0.45</v>
      </c>
      <c r="E40" s="27"/>
    </row>
    <row r="41" s="19" customFormat="1" ht="17" customHeight="1" spans="1:5">
      <c r="A41" s="26">
        <v>1</v>
      </c>
      <c r="B41" s="26" t="s">
        <v>72</v>
      </c>
      <c r="C41" s="26">
        <f>D41*100</f>
        <v>15</v>
      </c>
      <c r="D41" s="26">
        <v>0.15</v>
      </c>
      <c r="E41" s="27" t="s">
        <v>32</v>
      </c>
    </row>
    <row r="42" s="19" customFormat="1" ht="17" customHeight="1" spans="1:5">
      <c r="A42" s="26">
        <v>1</v>
      </c>
      <c r="B42" s="26" t="s">
        <v>73</v>
      </c>
      <c r="C42" s="26">
        <f t="shared" ref="C42:C46" si="5">D42*200</f>
        <v>60</v>
      </c>
      <c r="D42" s="26">
        <v>0.3</v>
      </c>
      <c r="E42" s="27" t="s">
        <v>37</v>
      </c>
    </row>
    <row r="43" s="19" customFormat="1" ht="17" customHeight="1" spans="1:5">
      <c r="A43" s="24" t="s">
        <v>74</v>
      </c>
      <c r="B43" s="24" t="s">
        <v>75</v>
      </c>
      <c r="C43" s="24">
        <f>SUM(C44:C46)</f>
        <v>106</v>
      </c>
      <c r="D43" s="24">
        <f>SUM(D44:D46)</f>
        <v>0.605</v>
      </c>
      <c r="E43" s="27"/>
    </row>
    <row r="44" s="19" customFormat="1" ht="17" customHeight="1" spans="1:5">
      <c r="A44" s="26">
        <v>1</v>
      </c>
      <c r="B44" s="28" t="s">
        <v>76</v>
      </c>
      <c r="C44" s="26">
        <f t="shared" si="5"/>
        <v>31</v>
      </c>
      <c r="D44" s="26">
        <v>0.155</v>
      </c>
      <c r="E44" s="27" t="s">
        <v>37</v>
      </c>
    </row>
    <row r="45" s="19" customFormat="1" ht="17" customHeight="1" spans="1:5">
      <c r="A45" s="26">
        <v>2</v>
      </c>
      <c r="B45" s="26" t="s">
        <v>77</v>
      </c>
      <c r="C45" s="26">
        <f t="shared" ref="C45:C49" si="6">D45*100</f>
        <v>15</v>
      </c>
      <c r="D45" s="26">
        <v>0.15</v>
      </c>
      <c r="E45" s="27" t="s">
        <v>32</v>
      </c>
    </row>
    <row r="46" s="19" customFormat="1" ht="17" customHeight="1" spans="1:5">
      <c r="A46" s="26">
        <v>3</v>
      </c>
      <c r="B46" s="28" t="s">
        <v>78</v>
      </c>
      <c r="C46" s="26">
        <f t="shared" si="5"/>
        <v>60</v>
      </c>
      <c r="D46" s="26">
        <v>0.3</v>
      </c>
      <c r="E46" s="27" t="s">
        <v>37</v>
      </c>
    </row>
    <row r="47" s="19" customFormat="1" ht="17" customHeight="1" spans="1:5">
      <c r="A47" s="24" t="s">
        <v>79</v>
      </c>
      <c r="B47" s="24" t="s">
        <v>80</v>
      </c>
      <c r="C47" s="24">
        <f>SUM(C48:C49)</f>
        <v>20</v>
      </c>
      <c r="D47" s="24">
        <f>SUM(D48:D49)</f>
        <v>0.2</v>
      </c>
      <c r="E47" s="27"/>
    </row>
    <row r="48" s="19" customFormat="1" ht="17" customHeight="1" spans="1:5">
      <c r="A48" s="26">
        <v>1</v>
      </c>
      <c r="B48" s="28" t="s">
        <v>81</v>
      </c>
      <c r="C48" s="26">
        <f t="shared" si="6"/>
        <v>10</v>
      </c>
      <c r="D48" s="26">
        <v>0.1</v>
      </c>
      <c r="E48" s="27" t="s">
        <v>32</v>
      </c>
    </row>
    <row r="49" s="19" customFormat="1" ht="17" customHeight="1" spans="1:5">
      <c r="A49" s="26">
        <v>2</v>
      </c>
      <c r="B49" s="26" t="s">
        <v>82</v>
      </c>
      <c r="C49" s="26">
        <f t="shared" si="6"/>
        <v>10</v>
      </c>
      <c r="D49" s="26">
        <v>0.1</v>
      </c>
      <c r="E49" s="27" t="s">
        <v>32</v>
      </c>
    </row>
    <row r="50" s="19" customFormat="1" ht="17" customHeight="1" spans="1:5">
      <c r="A50" s="24" t="s">
        <v>83</v>
      </c>
      <c r="B50" s="24" t="s">
        <v>84</v>
      </c>
      <c r="C50" s="24">
        <f>SUM(C51:C52)</f>
        <v>75</v>
      </c>
      <c r="D50" s="24">
        <f>SUM(D51:D52)</f>
        <v>0.45</v>
      </c>
      <c r="E50" s="27"/>
    </row>
    <row r="51" s="19" customFormat="1" ht="17" customHeight="1" spans="1:5">
      <c r="A51" s="26">
        <v>1</v>
      </c>
      <c r="B51" s="28" t="s">
        <v>85</v>
      </c>
      <c r="C51" s="26">
        <f>D51*100</f>
        <v>15</v>
      </c>
      <c r="D51" s="26">
        <v>0.15</v>
      </c>
      <c r="E51" s="27" t="s">
        <v>32</v>
      </c>
    </row>
    <row r="52" s="19" customFormat="1" ht="17" customHeight="1" spans="1:5">
      <c r="A52" s="26">
        <v>2</v>
      </c>
      <c r="B52" s="26" t="s">
        <v>86</v>
      </c>
      <c r="C52" s="26">
        <f>D52*200</f>
        <v>60</v>
      </c>
      <c r="D52" s="26">
        <v>0.3</v>
      </c>
      <c r="E52" s="27" t="s">
        <v>37</v>
      </c>
    </row>
    <row r="53" s="19" customFormat="1" ht="17" customHeight="1" spans="1:5">
      <c r="A53" s="24" t="s">
        <v>87</v>
      </c>
      <c r="B53" s="24" t="s">
        <v>88</v>
      </c>
      <c r="C53" s="24">
        <f>SUM(C54:C55)</f>
        <v>70</v>
      </c>
      <c r="D53" s="24">
        <f>SUM(D54:D55)</f>
        <v>0.4</v>
      </c>
      <c r="E53" s="27"/>
    </row>
    <row r="54" s="19" customFormat="1" ht="17" customHeight="1" spans="1:5">
      <c r="A54" s="26">
        <v>1</v>
      </c>
      <c r="B54" s="28" t="s">
        <v>89</v>
      </c>
      <c r="C54" s="26">
        <f t="shared" ref="C54:C58" si="7">D54*100</f>
        <v>10</v>
      </c>
      <c r="D54" s="26">
        <v>0.1</v>
      </c>
      <c r="E54" s="27" t="s">
        <v>32</v>
      </c>
    </row>
    <row r="55" s="19" customFormat="1" ht="17" customHeight="1" spans="1:5">
      <c r="A55" s="26">
        <v>2</v>
      </c>
      <c r="B55" s="26" t="s">
        <v>90</v>
      </c>
      <c r="C55" s="26">
        <f>D55*200</f>
        <v>60</v>
      </c>
      <c r="D55" s="26">
        <v>0.3</v>
      </c>
      <c r="E55" s="27" t="s">
        <v>37</v>
      </c>
    </row>
    <row r="56" s="19" customFormat="1" ht="17" customHeight="1" spans="1:5">
      <c r="A56" s="24" t="s">
        <v>91</v>
      </c>
      <c r="B56" s="24" t="s">
        <v>92</v>
      </c>
      <c r="C56" s="24">
        <f>SUM(C57:C61)</f>
        <v>155</v>
      </c>
      <c r="D56" s="24">
        <f>SUM(D57:D61)</f>
        <v>0.95</v>
      </c>
      <c r="E56" s="27"/>
    </row>
    <row r="57" s="19" customFormat="1" ht="17" customHeight="1" spans="1:5">
      <c r="A57" s="26">
        <v>1</v>
      </c>
      <c r="B57" s="28" t="s">
        <v>93</v>
      </c>
      <c r="C57" s="26">
        <f t="shared" si="7"/>
        <v>10</v>
      </c>
      <c r="D57" s="26">
        <v>0.1</v>
      </c>
      <c r="E57" s="27" t="s">
        <v>32</v>
      </c>
    </row>
    <row r="58" s="19" customFormat="1" ht="17" customHeight="1" spans="1:5">
      <c r="A58" s="26">
        <v>2</v>
      </c>
      <c r="B58" s="28" t="s">
        <v>94</v>
      </c>
      <c r="C58" s="26">
        <f t="shared" si="7"/>
        <v>15</v>
      </c>
      <c r="D58" s="26">
        <v>0.15</v>
      </c>
      <c r="E58" s="27" t="s">
        <v>32</v>
      </c>
    </row>
    <row r="59" s="19" customFormat="1" ht="17" customHeight="1" spans="1:5">
      <c r="A59" s="26">
        <v>2</v>
      </c>
      <c r="B59" s="26" t="s">
        <v>95</v>
      </c>
      <c r="C59" s="26">
        <f t="shared" ref="C59:C64" si="8">D59*200</f>
        <v>60</v>
      </c>
      <c r="D59" s="26">
        <v>0.3</v>
      </c>
      <c r="E59" s="27" t="s">
        <v>37</v>
      </c>
    </row>
    <row r="60" s="19" customFormat="1" ht="17" customHeight="1" spans="1:5">
      <c r="A60" s="26">
        <v>1</v>
      </c>
      <c r="B60" s="28" t="s">
        <v>96</v>
      </c>
      <c r="C60" s="26">
        <f>D60*100</f>
        <v>10</v>
      </c>
      <c r="D60" s="26">
        <v>0.1</v>
      </c>
      <c r="E60" s="27" t="s">
        <v>32</v>
      </c>
    </row>
    <row r="61" s="19" customFormat="1" ht="17" customHeight="1" spans="1:5">
      <c r="A61" s="26">
        <v>3</v>
      </c>
      <c r="B61" s="26" t="s">
        <v>97</v>
      </c>
      <c r="C61" s="26">
        <f t="shared" si="8"/>
        <v>60</v>
      </c>
      <c r="D61" s="26">
        <v>0.3</v>
      </c>
      <c r="E61" s="27" t="s">
        <v>37</v>
      </c>
    </row>
    <row r="62" s="19" customFormat="1" ht="17" customHeight="1" spans="1:5">
      <c r="A62" s="24" t="s">
        <v>98</v>
      </c>
      <c r="B62" s="24" t="s">
        <v>99</v>
      </c>
      <c r="C62" s="24">
        <f>SUM(C63:C64)</f>
        <v>70</v>
      </c>
      <c r="D62" s="24">
        <f>SUM(D63:D64)</f>
        <v>0.4</v>
      </c>
      <c r="E62" s="27"/>
    </row>
    <row r="63" s="19" customFormat="1" ht="17" customHeight="1" spans="1:5">
      <c r="A63" s="26">
        <v>1</v>
      </c>
      <c r="B63" s="28" t="s">
        <v>100</v>
      </c>
      <c r="C63" s="26">
        <f t="shared" ref="C63:C69" si="9">D63*100</f>
        <v>10</v>
      </c>
      <c r="D63" s="26">
        <v>0.1</v>
      </c>
      <c r="E63" s="27" t="s">
        <v>32</v>
      </c>
    </row>
    <row r="64" s="19" customFormat="1" ht="17" customHeight="1" spans="1:5">
      <c r="A64" s="26">
        <v>2</v>
      </c>
      <c r="B64" s="26" t="s">
        <v>101</v>
      </c>
      <c r="C64" s="26">
        <f t="shared" si="8"/>
        <v>60</v>
      </c>
      <c r="D64" s="26">
        <v>0.3</v>
      </c>
      <c r="E64" s="27" t="s">
        <v>37</v>
      </c>
    </row>
    <row r="65" s="19" customFormat="1" ht="17" customHeight="1" spans="1:5">
      <c r="A65" s="24" t="s">
        <v>102</v>
      </c>
      <c r="B65" s="24" t="s">
        <v>103</v>
      </c>
      <c r="C65" s="24">
        <f>SUM(C66:C66)</f>
        <v>10</v>
      </c>
      <c r="D65" s="24">
        <f>SUM(D66:D66)</f>
        <v>0.1</v>
      </c>
      <c r="E65" s="27"/>
    </row>
    <row r="66" s="19" customFormat="1" ht="17" customHeight="1" spans="1:5">
      <c r="A66" s="26">
        <v>1</v>
      </c>
      <c r="B66" s="26" t="s">
        <v>104</v>
      </c>
      <c r="C66" s="26">
        <f t="shared" si="9"/>
        <v>10</v>
      </c>
      <c r="D66" s="26">
        <v>0.1</v>
      </c>
      <c r="E66" s="27" t="s">
        <v>32</v>
      </c>
    </row>
    <row r="67" s="19" customFormat="1" ht="17" customHeight="1" spans="1:5">
      <c r="A67" s="24" t="s">
        <v>105</v>
      </c>
      <c r="B67" s="24" t="s">
        <v>106</v>
      </c>
      <c r="C67" s="24">
        <f>SUM(C68:C69)</f>
        <v>25</v>
      </c>
      <c r="D67" s="24">
        <f>SUM(D68:D69)</f>
        <v>0.25</v>
      </c>
      <c r="E67" s="27"/>
    </row>
    <row r="68" s="19" customFormat="1" ht="17" customHeight="1" spans="1:5">
      <c r="A68" s="26">
        <v>1</v>
      </c>
      <c r="B68" s="28" t="s">
        <v>107</v>
      </c>
      <c r="C68" s="26">
        <f t="shared" si="9"/>
        <v>10</v>
      </c>
      <c r="D68" s="26">
        <v>0.1</v>
      </c>
      <c r="E68" s="27" t="s">
        <v>32</v>
      </c>
    </row>
    <row r="69" s="19" customFormat="1" ht="17" customHeight="1" spans="1:5">
      <c r="A69" s="26">
        <v>2</v>
      </c>
      <c r="B69" s="28" t="s">
        <v>108</v>
      </c>
      <c r="C69" s="26">
        <f t="shared" si="9"/>
        <v>15</v>
      </c>
      <c r="D69" s="26">
        <v>0.15</v>
      </c>
      <c r="E69" s="27" t="s">
        <v>32</v>
      </c>
    </row>
    <row r="70" s="19" customFormat="1" ht="17" customHeight="1" spans="1:5">
      <c r="A70" s="24" t="s">
        <v>109</v>
      </c>
      <c r="B70" s="24" t="s">
        <v>110</v>
      </c>
      <c r="C70" s="24">
        <f>C71+C75+C83+C91+C99+C105+C108+C112+C115+C118+C121+C127+C130+C132</f>
        <v>150</v>
      </c>
      <c r="D70" s="24">
        <f>D71+D75+D83+D91+D99+D105+D108+D112+D115+D118+D121+D127+D130+D132</f>
        <v>0.75</v>
      </c>
      <c r="E70" s="25"/>
    </row>
    <row r="71" s="19" customFormat="1" ht="17" customHeight="1" spans="1:5">
      <c r="A71" s="24" t="s">
        <v>29</v>
      </c>
      <c r="B71" s="24" t="s">
        <v>111</v>
      </c>
      <c r="C71" s="24">
        <f>SUM(C72:C74)</f>
        <v>150</v>
      </c>
      <c r="D71" s="24">
        <f>SUM(D72:D74)</f>
        <v>0.75</v>
      </c>
      <c r="E71" s="25"/>
    </row>
    <row r="72" s="19" customFormat="1" ht="50" customHeight="1" spans="1:5">
      <c r="A72" s="26">
        <v>1</v>
      </c>
      <c r="B72" s="29" t="s">
        <v>112</v>
      </c>
      <c r="C72" s="26">
        <f t="shared" ref="C72:C74" si="10">D72*200</f>
        <v>50</v>
      </c>
      <c r="D72" s="26">
        <v>0.25</v>
      </c>
      <c r="E72" s="27" t="s">
        <v>113</v>
      </c>
    </row>
    <row r="73" s="19" customFormat="1" ht="50" customHeight="1" spans="1:5">
      <c r="A73" s="26">
        <v>2</v>
      </c>
      <c r="B73" s="29" t="s">
        <v>114</v>
      </c>
      <c r="C73" s="26">
        <f t="shared" si="10"/>
        <v>50</v>
      </c>
      <c r="D73" s="26">
        <v>0.25</v>
      </c>
      <c r="E73" s="27" t="s">
        <v>113</v>
      </c>
    </row>
    <row r="74" s="19" customFormat="1" ht="50" customHeight="1" spans="1:5">
      <c r="A74" s="26">
        <v>3</v>
      </c>
      <c r="B74" s="29" t="s">
        <v>115</v>
      </c>
      <c r="C74" s="26">
        <f t="shared" si="10"/>
        <v>50</v>
      </c>
      <c r="D74" s="26">
        <v>0.25</v>
      </c>
      <c r="E74" s="27" t="s">
        <v>113</v>
      </c>
    </row>
  </sheetData>
  <mergeCells count="2">
    <mergeCell ref="A2:E2"/>
    <mergeCell ref="A3:E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zoomScaleSheetLayoutView="60" workbookViewId="0">
      <selection activeCell="B6" sqref="B6"/>
    </sheetView>
  </sheetViews>
  <sheetFormatPr defaultColWidth="9" defaultRowHeight="14.25" outlineLevelRow="6" outlineLevelCol="4"/>
  <cols>
    <col min="1" max="1" width="6" style="2" customWidth="1"/>
    <col min="2" max="2" width="23.5" customWidth="1"/>
    <col min="3" max="3" width="37.5" style="3" customWidth="1"/>
    <col min="4" max="4" width="18.375" style="2" customWidth="1"/>
    <col min="5" max="5" width="13.25" customWidth="1"/>
  </cols>
  <sheetData>
    <row r="1" ht="20.25" spans="1:4">
      <c r="A1" s="4" t="s">
        <v>116</v>
      </c>
      <c r="B1" s="4"/>
      <c r="C1" s="4"/>
      <c r="D1" s="5"/>
    </row>
    <row r="2" ht="47" customHeight="1" spans="1:5">
      <c r="A2" s="6" t="s">
        <v>117</v>
      </c>
      <c r="B2" s="6"/>
      <c r="C2" s="6"/>
      <c r="D2" s="6"/>
      <c r="E2" s="6"/>
    </row>
    <row r="3" ht="27" customHeight="1" spans="1:5">
      <c r="A3" s="7"/>
      <c r="B3" s="7"/>
      <c r="C3" s="7"/>
      <c r="D3" s="8" t="s">
        <v>2</v>
      </c>
      <c r="E3" s="8"/>
    </row>
    <row r="4" s="1" customFormat="1" ht="30" customHeight="1" spans="1:5">
      <c r="A4" s="9" t="s">
        <v>3</v>
      </c>
      <c r="B4" s="9" t="s">
        <v>4</v>
      </c>
      <c r="C4" s="10" t="s">
        <v>5</v>
      </c>
      <c r="D4" s="10" t="s">
        <v>6</v>
      </c>
      <c r="E4" s="10" t="s">
        <v>7</v>
      </c>
    </row>
    <row r="5" s="1" customFormat="1" ht="30" customHeight="1" spans="1:5">
      <c r="A5" s="9"/>
      <c r="B5" s="9" t="s">
        <v>8</v>
      </c>
      <c r="C5" s="10"/>
      <c r="D5" s="10">
        <f>D6</f>
        <v>1200</v>
      </c>
      <c r="E5" s="11"/>
    </row>
    <row r="6" s="1" customFormat="1" ht="30" customHeight="1" spans="1:5">
      <c r="A6" s="12" t="s">
        <v>29</v>
      </c>
      <c r="B6" s="13" t="s">
        <v>35</v>
      </c>
      <c r="C6" s="14"/>
      <c r="D6" s="12">
        <f>SUM(D7:D7)</f>
        <v>1200</v>
      </c>
      <c r="E6" s="15"/>
    </row>
    <row r="7" s="1" customFormat="1" ht="45" customHeight="1" spans="1:5">
      <c r="A7" s="16">
        <v>1</v>
      </c>
      <c r="B7" s="17" t="s">
        <v>118</v>
      </c>
      <c r="C7" s="17" t="s">
        <v>119</v>
      </c>
      <c r="D7" s="16">
        <v>1200</v>
      </c>
      <c r="E7" s="15" t="s">
        <v>120</v>
      </c>
    </row>
  </sheetData>
  <mergeCells count="3">
    <mergeCell ref="A1:C1"/>
    <mergeCell ref="A2:E2"/>
    <mergeCell ref="D3:E3"/>
  </mergeCells>
  <pageMargins left="1.06" right="0.88" top="0.67" bottom="0.59" header="0.51" footer="0.51"/>
  <pageSetup paperSize="9" orientation="portrait" horizontalDpi="1200" verticalDpi="12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附件1-1</vt:lpstr>
      <vt:lpstr>附件1-2</vt:lpstr>
      <vt:lpstr>附件1-3</vt:lpstr>
      <vt:lpstr>附件1-4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詹斯钦</dc:creator>
  <cp:lastModifiedBy>詹斯钦</cp:lastModifiedBy>
  <dcterms:created xsi:type="dcterms:W3CDTF">2021-09-23T12:17:00Z</dcterms:created>
  <dcterms:modified xsi:type="dcterms:W3CDTF">2021-09-23T12:27:08Z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