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55" tabRatio="823" firstSheet="1" activeTab="1"/>
  </bookViews>
  <sheets>
    <sheet name="1" sheetId="1" state="hidden" r:id="rId1"/>
    <sheet name="下达表" sheetId="2" r:id="rId2"/>
    <sheet name="分配表" sheetId="3" state="hidden" r:id="rId3"/>
    <sheet name="任务清单" sheetId="4" state="hidden" r:id="rId4"/>
    <sheet name="Sheet3" sheetId="5" state="hidden" r:id="rId5"/>
    <sheet name="Sheet5" sheetId="6" state="hidden" r:id="rId6"/>
    <sheet name="省本级" sheetId="7" state="hidden" r:id="rId7"/>
    <sheet name="Sheet1" sheetId="8" state="hidden" r:id="rId8"/>
    <sheet name="Sheet2" sheetId="9" state="hidden" r:id="rId9"/>
    <sheet name="预计下达资金占比" sheetId="10" state="hidden" r:id="rId10"/>
  </sheets>
  <definedNames>
    <definedName name="_xlnm.Print_Titles" localSheetId="0">'1'!$3:$5</definedName>
    <definedName name="_xlnm.Print_Titles" localSheetId="1">'下达表'!$3:$7</definedName>
    <definedName name="_xlnm.Print_Titles" localSheetId="2">'分配表'!$3:$5</definedName>
  </definedNames>
  <calcPr fullCalcOnLoad="1"/>
</workbook>
</file>

<file path=xl/sharedStrings.xml><?xml version="1.0" encoding="utf-8"?>
<sst xmlns="http://schemas.openxmlformats.org/spreadsheetml/2006/main" count="1397" uniqueCount="309">
  <si>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</si>
  <si>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</si>
  <si>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</si>
  <si>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</si>
  <si>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</si>
  <si>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</si>
  <si>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</si>
  <si>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</si>
  <si>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</si>
  <si>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</si>
  <si>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</si>
  <si>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</si>
  <si>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</si>
  <si>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</si>
  <si>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</si>
  <si>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</si>
  <si>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</si>
  <si>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</si>
  <si>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</si>
  <si>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</si>
  <si>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</si>
  <si>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</si>
  <si>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</si>
  <si>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</si>
  <si>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</si>
  <si>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</si>
  <si>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</si>
  <si>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</si>
  <si>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</si>
  <si>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</si>
  <si>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</si>
  <si>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</si>
  <si>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</si>
  <si>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</si>
  <si>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</si>
  <si>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</si>
  <si>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</si>
  <si>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</si>
  <si>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</si>
  <si>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</si>
  <si>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</si>
  <si>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</si>
  <si>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</si>
  <si>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</si>
  <si>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</si>
  <si>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</si>
  <si>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</si>
  <si>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</si>
  <si>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</si>
  <si>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</si>
  <si>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</si>
  <si>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</si>
  <si>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</si>
  <si>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</si>
  <si>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</si>
  <si>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</si>
  <si>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</si>
  <si>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</si>
  <si>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</si>
  <si>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</si>
  <si>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</si>
  <si>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</si>
  <si>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</si>
  <si>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</si>
  <si>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</si>
  <si>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</si>
  <si>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</si>
  <si>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</si>
  <si>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</si>
  <si>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</si>
  <si>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</si>
  <si>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</si>
  <si>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</si>
  <si>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</si>
  <si>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</si>
  <si>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</si>
  <si>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</si>
  <si>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</si>
  <si>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</si>
  <si>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</si>
  <si>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</si>
  <si>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</si>
  <si>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</si>
  <si>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</si>
  <si>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</si>
  <si>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</si>
  <si>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</si>
  <si>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</si>
  <si>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</si>
  <si>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</si>
  <si>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</si>
  <si>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</si>
  <si>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</si>
  <si>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</si>
  <si>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</si>
  <si>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</si>
  <si>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</si>
  <si>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</si>
  <si>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</si>
  <si>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</si>
  <si>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</si>
  <si>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</si>
  <si>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</si>
  <si>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</si>
  <si>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</si>
  <si>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</si>
  <si>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</si>
  <si>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</si>
  <si>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</si>
  <si>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</si>
  <si>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</si>
  <si>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</si>
  <si>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</si>
  <si>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</si>
  <si>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</si>
  <si>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</si>
  <si>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</si>
  <si>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</si>
  <si>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</si>
  <si>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</si>
  <si>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</si>
  <si>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</si>
  <si>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</si>
  <si>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</si>
  <si>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</si>
  <si>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</si>
  <si>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附件2</t>
  </si>
  <si>
    <t>2020年中央财政困难群众救助补助资金预算明细表</t>
  </si>
  <si>
    <t>合计</t>
  </si>
  <si>
    <t>其中：</t>
  </si>
  <si>
    <t>已下达</t>
  </si>
  <si>
    <t>本次下达</t>
  </si>
  <si>
    <t>困难群众救助补助资金（02001参照直达资金）</t>
  </si>
  <si>
    <t>价格临时补贴补助资金（01003特殊转移支付）</t>
  </si>
  <si>
    <t>困难群众救助补助（第二批）资金（01003特殊转移支付）</t>
  </si>
  <si>
    <t>财社〔2019〕190号、粤财社〔2019〕245 号</t>
  </si>
  <si>
    <t>财社〔2020〕24号、粤财社〔2020〕106 号</t>
  </si>
  <si>
    <t>财社〔2020〕24号、粤财社〔2020〕107号</t>
  </si>
  <si>
    <t>财社〔2020〕64号、粤财社〔2020〕134 号</t>
  </si>
  <si>
    <t>江门市合计</t>
  </si>
  <si>
    <t>江门市本级</t>
  </si>
  <si>
    <t>蓬江区</t>
  </si>
  <si>
    <t>新会区</t>
  </si>
  <si>
    <t>惠州市合计</t>
  </si>
  <si>
    <t>惠州市本级</t>
  </si>
  <si>
    <t>惠阳区</t>
  </si>
  <si>
    <t>肇庆市合计</t>
  </si>
  <si>
    <t>肇庆市本级</t>
  </si>
  <si>
    <t>鼎湖区</t>
  </si>
  <si>
    <t>高要区</t>
  </si>
  <si>
    <t>汕头市合计</t>
  </si>
  <si>
    <t>汕头市本级</t>
  </si>
  <si>
    <t>金平区</t>
  </si>
  <si>
    <t>潮南区</t>
  </si>
  <si>
    <t>韶关市合计</t>
  </si>
  <si>
    <t>韶关市本级</t>
  </si>
  <si>
    <t>曲江区</t>
  </si>
  <si>
    <t>武江区</t>
  </si>
  <si>
    <t>河源市合计</t>
  </si>
  <si>
    <t>河源市本级</t>
  </si>
  <si>
    <t>源城区</t>
  </si>
  <si>
    <t>梅州市合计</t>
  </si>
  <si>
    <t>梅州市本级</t>
  </si>
  <si>
    <t>梅江区</t>
  </si>
  <si>
    <t>梅县区</t>
  </si>
  <si>
    <t>汕尾市合计</t>
  </si>
  <si>
    <t>汕尾市本级</t>
  </si>
  <si>
    <t>市城区</t>
  </si>
  <si>
    <t>阳江市合计</t>
  </si>
  <si>
    <t>阳江市本级</t>
  </si>
  <si>
    <t>江城区</t>
  </si>
  <si>
    <t>湛江市合计</t>
  </si>
  <si>
    <t>湛江市本级</t>
  </si>
  <si>
    <t>霞山区</t>
  </si>
  <si>
    <t>茂名市合计</t>
  </si>
  <si>
    <t>茂名市本级</t>
  </si>
  <si>
    <t>电白区</t>
  </si>
  <si>
    <t>清远市合计</t>
  </si>
  <si>
    <t>清远市本级</t>
  </si>
  <si>
    <t>清城区</t>
  </si>
  <si>
    <t>清新区</t>
  </si>
  <si>
    <t>潮州市合计</t>
  </si>
  <si>
    <t>潮州市本级</t>
  </si>
  <si>
    <t>湘桥区</t>
  </si>
  <si>
    <t>揭阳市合计</t>
  </si>
  <si>
    <t>揭阳市本级</t>
  </si>
  <si>
    <t>揭东区</t>
  </si>
  <si>
    <t>云浮市合计</t>
  </si>
  <si>
    <t>云浮市本级</t>
  </si>
  <si>
    <t>云安区</t>
  </si>
  <si>
    <t>2017年中央财政提前下达困难群众基本生活救助补助资金分配表</t>
  </si>
  <si>
    <t>发达地区合计</t>
  </si>
  <si>
    <t>欠发达地区合计</t>
  </si>
  <si>
    <t>附件4</t>
  </si>
  <si>
    <t>工作任务清单</t>
  </si>
  <si>
    <t>资金项目名称</t>
  </si>
  <si>
    <t>困难群众救助补助资金</t>
  </si>
  <si>
    <t>下达总金额
（万元）</t>
  </si>
  <si>
    <t>31014万元</t>
  </si>
  <si>
    <t>地区</t>
  </si>
  <si>
    <t>任务清单</t>
  </si>
  <si>
    <t>全省各县（市、区）</t>
  </si>
  <si>
    <t>具体工作任务要求</t>
  </si>
  <si>
    <t>1.适度扩大低保覆盖范围，对低收入家庭中的重残人员、重病患者等特殊困难人员，参照“单人户”纳入低保；</t>
  </si>
  <si>
    <t>2.适度扩大临时救助范围，对受疫情影响导致生活困难的农民工等未参保失业人员，发放一次性临时救助金；</t>
  </si>
  <si>
    <t>3.对其他基本生活受到疫情影响陷入困境，相关社会救助和保障制度暂时无法覆盖的家庭或个人，及时纳入临时救助范围；</t>
  </si>
  <si>
    <t>绩效目标</t>
  </si>
  <si>
    <t>1.符合条件对象纳入低保范围比例≥90%；</t>
  </si>
  <si>
    <t>1.符合条件对象纳入临时救助范围比例≥90%；</t>
  </si>
  <si>
    <t>3.低保标准不低于上年；</t>
  </si>
  <si>
    <t>4.临时救助水平不低于上年；</t>
  </si>
  <si>
    <t>5.低保按时发放率≥90%；</t>
  </si>
  <si>
    <t>6.低保资金社会化发放率≥90%；</t>
  </si>
  <si>
    <t>7.困难群众生活水平情况不低于上年；</t>
  </si>
  <si>
    <t>8.低保制度和临时救助制度进一步完善；</t>
  </si>
  <si>
    <t>9.政策知晓率≥82%，救助对象对社会救助实施的满意度≥85%；</t>
  </si>
  <si>
    <t>地市</t>
  </si>
  <si>
    <t>区县</t>
  </si>
  <si>
    <t>户数</t>
  </si>
  <si>
    <t>人数</t>
  </si>
  <si>
    <t>金额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</si>
  <si>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</si>
  <si>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</si>
  <si>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</si>
  <si>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</si>
  <si>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</si>
  <si>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</si>
  <si>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</si>
  <si>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</si>
  <si>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</si>
  <si>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</si>
  <si>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</si>
  <si>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乳源瑶族自治县</t>
  </si>
  <si>
    <t>深圳市</t>
  </si>
  <si>
    <t>罗湖区</t>
  </si>
  <si>
    <t>福田区</t>
  </si>
  <si>
    <t>南山区</t>
  </si>
  <si>
    <t>宝安区</t>
  </si>
  <si>
    <t>龙岗区</t>
  </si>
  <si>
    <t>盐田区</t>
  </si>
  <si>
    <t>光明新区</t>
  </si>
  <si>
    <t>坪山区</t>
  </si>
  <si>
    <t>龙华区</t>
  </si>
  <si>
    <t>大鹏新区</t>
  </si>
  <si>
    <t>香洲区</t>
  </si>
  <si>
    <t>斗门区</t>
  </si>
  <si>
    <t>金湾区</t>
  </si>
  <si>
    <t>万山区</t>
  </si>
  <si>
    <t>高新区</t>
  </si>
  <si>
    <t>高栏港区</t>
  </si>
  <si>
    <t>横琴区</t>
  </si>
  <si>
    <t>禅城区</t>
  </si>
  <si>
    <t>南海区</t>
  </si>
  <si>
    <t>三水区</t>
  </si>
  <si>
    <t>高明区</t>
  </si>
  <si>
    <t>湛江市经济开发区</t>
  </si>
  <si>
    <t>南三区</t>
  </si>
  <si>
    <t>滨海新区</t>
  </si>
  <si>
    <t>肇庆国家高新区</t>
  </si>
  <si>
    <t>仲恺高新区</t>
  </si>
  <si>
    <t>大亚湾开发区</t>
  </si>
  <si>
    <t>城区</t>
  </si>
  <si>
    <t>红海湾经济开发区</t>
  </si>
  <si>
    <t>华侨管理区</t>
  </si>
  <si>
    <t>江东新区</t>
  </si>
  <si>
    <t>阳东县</t>
  </si>
  <si>
    <t>海陵区</t>
  </si>
  <si>
    <t>连山壮族瑶族自治县</t>
  </si>
  <si>
    <t>连南瑶族自治县</t>
  </si>
  <si>
    <t>东莞区</t>
  </si>
  <si>
    <t>中山市本级</t>
  </si>
  <si>
    <t>枫溪区</t>
  </si>
  <si>
    <t>揭阳产业园</t>
  </si>
  <si>
    <t>空港区</t>
  </si>
  <si>
    <t>普侨区</t>
  </si>
  <si>
    <t>大南山侨区</t>
  </si>
  <si>
    <t>大南海石化工业区</t>
  </si>
  <si>
    <t>凤泉湖高新区</t>
  </si>
  <si>
    <t>厅直救助管理机构2017年中央财政补助资金申报统计表</t>
  </si>
  <si>
    <t>单位</t>
  </si>
  <si>
    <t>申请资金
（万元）</t>
  </si>
  <si>
    <t>提前下达金额
（万元）</t>
  </si>
  <si>
    <t>本次拟下达           （万元）</t>
  </si>
  <si>
    <t>备注</t>
  </si>
  <si>
    <t>省第一救助安置中心</t>
  </si>
  <si>
    <t>省第二救助安置中心</t>
  </si>
  <si>
    <t>省少年儿童救助保护中心</t>
  </si>
  <si>
    <t>2014年中央、省最低生活保障资金决算表（县级）</t>
  </si>
  <si>
    <t>市县区别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</si>
  <si>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</si>
  <si>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</si>
  <si>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</si>
  <si>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</si>
  <si>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</si>
  <si>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</si>
  <si>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</si>
  <si>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分配测算资金占比</t>
  </si>
  <si>
    <t>中央农村资金</t>
  </si>
  <si>
    <t>省城镇资金</t>
  </si>
  <si>
    <t>省农村资金</t>
  </si>
  <si>
    <t>比例</t>
  </si>
  <si>
    <t>人</t>
  </si>
  <si>
    <t>元</t>
  </si>
  <si>
    <t>万元</t>
  </si>
  <si>
    <t>栏目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</si>
  <si>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</si>
  <si>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</si>
  <si>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</si>
  <si>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云安县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</si>
</sst>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</numFmts>
  <fonts count="7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0" fillId="0" borderId="0">
      <alignment vertical="center"/>
      <protection/>
    </xf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61" fillId="10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11" borderId="0" applyNumberFormat="0" applyBorder="0" applyAlignment="0" applyProtection="0"/>
    <xf numFmtId="0" fontId="62" fillId="10" borderId="1" applyNumberFormat="0" applyAlignment="0" applyProtection="0"/>
    <xf numFmtId="0" fontId="0" fillId="0" borderId="0">
      <alignment/>
      <protection/>
    </xf>
    <xf numFmtId="0" fontId="63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0" fillId="0" borderId="0">
      <alignment vertical="center"/>
      <protection/>
    </xf>
    <xf numFmtId="0" fontId="53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 applyFill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0" fontId="4" fillId="35" borderId="9" xfId="93" applyFont="1" applyFill="1" applyBorder="1" applyAlignment="1">
      <alignment horizontal="center" vertical="center" wrapText="1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center" vertical="center"/>
    </xf>
    <xf numFmtId="176" fontId="4" fillId="0" borderId="9" xfId="93" applyNumberFormat="1" applyFont="1" applyFill="1" applyBorder="1" applyAlignment="1">
      <alignment horizontal="center" vertical="center"/>
      <protection/>
    </xf>
    <xf numFmtId="0" fontId="4" fillId="35" borderId="9" xfId="9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176" fontId="6" fillId="0" borderId="10" xfId="94" applyNumberFormat="1" applyFont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6" fontId="7" fillId="0" borderId="9" xfId="120" applyNumberFormat="1" applyFont="1" applyFill="1" applyBorder="1" applyAlignment="1">
      <alignment horizontal="center" vertical="center"/>
      <protection/>
    </xf>
    <xf numFmtId="0" fontId="2" fillId="35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8" fillId="0" borderId="9" xfId="0" applyFill="1" applyBorder="1" applyAlignment="1">
      <alignment horizontal="center" vertical="center"/>
    </xf>
    <xf numFmtId="0" fontId="8" fillId="35" borderId="9" xfId="0" applyFill="1" applyBorder="1" applyAlignment="1">
      <alignment horizontal="center" vertical="center"/>
    </xf>
    <xf numFmtId="176" fontId="9" fillId="0" borderId="9" xfId="120" applyNumberFormat="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0" fontId="4" fillId="35" borderId="9" xfId="105" applyFont="1" applyFill="1" applyBorder="1" applyAlignment="1">
      <alignment horizontal="center" vertical="center"/>
      <protection/>
    </xf>
    <xf numFmtId="176" fontId="10" fillId="0" borderId="9" xfId="105" applyNumberFormat="1" applyFont="1" applyFill="1" applyBorder="1" applyAlignment="1">
      <alignment horizontal="center" vertical="center"/>
      <protection/>
    </xf>
    <xf numFmtId="176" fontId="10" fillId="35" borderId="9" xfId="105" applyNumberFormat="1" applyFont="1" applyFill="1" applyBorder="1" applyAlignment="1">
      <alignment horizontal="center" vertical="center"/>
      <protection/>
    </xf>
    <xf numFmtId="0" fontId="4" fillId="33" borderId="9" xfId="107" applyNumberFormat="1" applyFont="1" applyFill="1" applyBorder="1" applyAlignment="1">
      <alignment horizontal="center" vertical="center"/>
      <protection/>
    </xf>
    <xf numFmtId="0" fontId="2" fillId="33" borderId="9" xfId="82" applyFont="1" applyFill="1" applyBorder="1" applyAlignment="1">
      <alignment horizontal="center" vertical="center"/>
      <protection/>
    </xf>
    <xf numFmtId="176" fontId="10" fillId="33" borderId="9" xfId="106" applyNumberFormat="1" applyFont="1" applyFill="1" applyBorder="1" applyAlignment="1">
      <alignment horizontal="center" vertical="center"/>
      <protection/>
    </xf>
    <xf numFmtId="176" fontId="10" fillId="33" borderId="9" xfId="119" applyNumberFormat="1" applyFont="1" applyFill="1" applyBorder="1" applyAlignment="1">
      <alignment horizontal="center" vertical="center"/>
      <protection/>
    </xf>
    <xf numFmtId="176" fontId="10" fillId="33" borderId="9" xfId="28" applyNumberFormat="1" applyFont="1" applyFill="1" applyBorder="1" applyAlignment="1">
      <alignment horizontal="center" vertical="center"/>
      <protection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/>
      <protection/>
    </xf>
    <xf numFmtId="176" fontId="2" fillId="35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 wrapText="1"/>
      <protection/>
    </xf>
    <xf numFmtId="0" fontId="4" fillId="34" borderId="9" xfId="107" applyNumberFormat="1" applyFont="1" applyFill="1" applyBorder="1" applyAlignment="1">
      <alignment horizontal="left" vertical="center" wrapText="1"/>
      <protection/>
    </xf>
    <xf numFmtId="176" fontId="6" fillId="34" borderId="10" xfId="94" applyNumberFormat="1" applyFont="1" applyFill="1" applyBorder="1" applyAlignment="1">
      <alignment horizontal="center" vertical="center" wrapText="1"/>
      <protection/>
    </xf>
    <xf numFmtId="176" fontId="2" fillId="34" borderId="9" xfId="93" applyNumberFormat="1" applyFont="1" applyFill="1" applyBorder="1" applyAlignment="1">
      <alignment horizontal="center" vertical="center" wrapText="1"/>
      <protection/>
    </xf>
    <xf numFmtId="176" fontId="9" fillId="34" borderId="9" xfId="120" applyNumberFormat="1" applyFont="1" applyFill="1" applyBorder="1" applyAlignment="1">
      <alignment horizontal="center" vertical="center"/>
      <protection/>
    </xf>
    <xf numFmtId="176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176" fontId="2" fillId="0" borderId="9" xfId="120" applyNumberFormat="1" applyFont="1" applyFill="1" applyBorder="1" applyAlignment="1">
      <alignment horizontal="center" vertical="center"/>
      <protection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0" fontId="4" fillId="34" borderId="9" xfId="120" applyNumberFormat="1" applyFont="1" applyFill="1" applyBorder="1" applyAlignment="1">
      <alignment horizontal="left" vertical="center" wrapText="1"/>
      <protection/>
    </xf>
    <xf numFmtId="176" fontId="2" fillId="34" borderId="9" xfId="120" applyNumberFormat="1" applyFont="1" applyFill="1" applyBorder="1" applyAlignment="1">
      <alignment horizontal="center" vertical="center"/>
      <protection/>
    </xf>
    <xf numFmtId="0" fontId="2" fillId="33" borderId="11" xfId="82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4" borderId="9" xfId="107" applyNumberFormat="1" applyFont="1" applyFill="1" applyBorder="1" applyAlignment="1">
      <alignment horizontal="left" vertical="center" wrapText="1"/>
      <protection/>
    </xf>
    <xf numFmtId="0" fontId="2" fillId="0" borderId="9" xfId="120" applyNumberFormat="1" applyFont="1" applyFill="1" applyBorder="1" applyAlignment="1">
      <alignment horizontal="center" vertical="center"/>
      <protection/>
    </xf>
    <xf numFmtId="0" fontId="4" fillId="34" borderId="9" xfId="120" applyNumberFormat="1" applyFont="1" applyFill="1" applyBorder="1" applyAlignment="1">
      <alignment horizontal="left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2" fillId="0" borderId="11" xfId="120" applyFont="1" applyBorder="1" applyAlignment="1">
      <alignment horizontal="center" vertical="center"/>
      <protection/>
    </xf>
    <xf numFmtId="0" fontId="2" fillId="34" borderId="9" xfId="107" applyNumberFormat="1" applyFont="1" applyFill="1" applyBorder="1" applyAlignment="1">
      <alignment horizontal="left" vertical="center"/>
      <protection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9" xfId="93" applyFont="1" applyFill="1" applyBorder="1" applyAlignment="1">
      <alignment horizontal="center" vertical="center" wrapText="1"/>
      <protection/>
    </xf>
    <xf numFmtId="49" fontId="4" fillId="3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36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6" borderId="9" xfId="93" applyFont="1" applyFill="1" applyBorder="1" applyAlignment="1">
      <alignment horizontal="center" vertical="center"/>
      <protection/>
    </xf>
    <xf numFmtId="0" fontId="2" fillId="36" borderId="9" xfId="93" applyFont="1" applyFill="1" applyBorder="1" applyAlignment="1">
      <alignment horizontal="center" vertical="center" wrapText="1"/>
      <protection/>
    </xf>
    <xf numFmtId="176" fontId="2" fillId="36" borderId="9" xfId="93" applyNumberFormat="1" applyFont="1" applyFill="1" applyBorder="1" applyAlignment="1">
      <alignment horizontal="center" vertical="center" wrapText="1"/>
      <protection/>
    </xf>
    <xf numFmtId="176" fontId="2" fillId="35" borderId="9" xfId="93" applyNumberFormat="1" applyFont="1" applyFill="1" applyBorder="1" applyAlignment="1">
      <alignment horizontal="center" vertical="center" wrapText="1"/>
      <protection/>
    </xf>
    <xf numFmtId="0" fontId="8" fillId="36" borderId="9" xfId="0" applyFill="1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0" xfId="0" applyFill="1" applyAlignment="1">
      <alignment horizontal="center" vertical="center"/>
    </xf>
    <xf numFmtId="0" fontId="4" fillId="36" borderId="9" xfId="105" applyFont="1" applyFill="1" applyBorder="1" applyAlignment="1">
      <alignment horizontal="center" vertical="center"/>
      <protection/>
    </xf>
    <xf numFmtId="176" fontId="10" fillId="36" borderId="9" xfId="105" applyNumberFormat="1" applyFont="1" applyFill="1" applyBorder="1" applyAlignment="1">
      <alignment horizontal="center" vertical="center"/>
      <protection/>
    </xf>
    <xf numFmtId="9" fontId="2" fillId="36" borderId="9" xfId="27" applyFont="1" applyFill="1" applyBorder="1" applyAlignment="1">
      <alignment horizontal="center" vertical="center"/>
    </xf>
    <xf numFmtId="176" fontId="2" fillId="0" borderId="9" xfId="27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9" fontId="2" fillId="36" borderId="9" xfId="27" applyFont="1" applyFill="1" applyBorder="1" applyAlignment="1">
      <alignment horizontal="center" vertical="center" wrapText="1"/>
    </xf>
    <xf numFmtId="176" fontId="2" fillId="35" borderId="9" xfId="27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/>
    </xf>
    <xf numFmtId="176" fontId="2" fillId="34" borderId="9" xfId="27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 wrapText="1"/>
    </xf>
    <xf numFmtId="176" fontId="2" fillId="34" borderId="9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2" fillId="33" borderId="9" xfId="27" applyFont="1" applyFill="1" applyBorder="1" applyAlignment="1">
      <alignment horizontal="center" vertical="center"/>
    </xf>
    <xf numFmtId="176" fontId="2" fillId="33" borderId="9" xfId="27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9" fontId="2" fillId="36" borderId="9" xfId="2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9" xfId="104" applyFont="1" applyFill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9" xfId="109" applyNumberFormat="1" applyFont="1" applyBorder="1" applyAlignment="1">
      <alignment horizontal="center" vertical="center"/>
      <protection/>
    </xf>
    <xf numFmtId="0" fontId="2" fillId="0" borderId="9" xfId="112" applyNumberFormat="1" applyFont="1" applyBorder="1" applyAlignment="1">
      <alignment horizontal="center" vertical="center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0" fontId="2" fillId="0" borderId="9" xfId="109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09" applyNumberFormat="1" applyFont="1" applyFill="1" applyBorder="1" applyAlignment="1">
      <alignment horizontal="center" vertical="center"/>
      <protection/>
    </xf>
    <xf numFmtId="0" fontId="12" fillId="0" borderId="9" xfId="104" applyFont="1" applyFill="1" applyBorder="1" applyAlignment="1">
      <alignment horizontal="center" vertical="center" wrapText="1"/>
      <protection/>
    </xf>
    <xf numFmtId="0" fontId="2" fillId="34" borderId="9" xfId="120" applyNumberFormat="1" applyFont="1" applyFill="1" applyBorder="1" applyAlignment="1">
      <alignment horizontal="left" vertical="center"/>
      <protection/>
    </xf>
    <xf numFmtId="176" fontId="2" fillId="0" borderId="11" xfId="120" applyNumberFormat="1" applyFont="1" applyFill="1" applyBorder="1" applyAlignment="1">
      <alignment horizontal="center" vertical="center"/>
      <protection/>
    </xf>
    <xf numFmtId="177" fontId="2" fillId="0" borderId="11" xfId="109" applyNumberFormat="1" applyFont="1" applyFill="1" applyBorder="1" applyAlignment="1">
      <alignment horizontal="center" vertical="center"/>
      <protection/>
    </xf>
    <xf numFmtId="177" fontId="2" fillId="0" borderId="11" xfId="112" applyNumberFormat="1" applyFont="1" applyFill="1" applyBorder="1" applyAlignment="1">
      <alignment horizontal="center" vertical="center"/>
      <protection/>
    </xf>
    <xf numFmtId="178" fontId="2" fillId="0" borderId="11" xfId="109" applyNumberFormat="1" applyFont="1" applyFill="1" applyBorder="1" applyAlignment="1">
      <alignment horizontal="center" vertical="center"/>
      <protection/>
    </xf>
    <xf numFmtId="176" fontId="2" fillId="0" borderId="11" xfId="112" applyNumberFormat="1" applyFont="1" applyFill="1" applyBorder="1" applyAlignment="1">
      <alignment horizontal="center" vertical="center"/>
      <protection/>
    </xf>
    <xf numFmtId="0" fontId="11" fillId="36" borderId="9" xfId="104" applyFont="1" applyFill="1" applyBorder="1" applyAlignment="1">
      <alignment horizontal="center" vertical="center" wrapText="1"/>
      <protection/>
    </xf>
    <xf numFmtId="176" fontId="11" fillId="35" borderId="9" xfId="104" applyNumberFormat="1" applyFont="1" applyFill="1" applyBorder="1" applyAlignment="1">
      <alignment horizontal="center" vertical="center" wrapText="1"/>
      <protection/>
    </xf>
    <xf numFmtId="0" fontId="6" fillId="36" borderId="9" xfId="104" applyFont="1" applyFill="1" applyBorder="1" applyAlignment="1">
      <alignment horizontal="center" vertical="center" wrapText="1"/>
      <protection/>
    </xf>
    <xf numFmtId="176" fontId="6" fillId="35" borderId="9" xfId="104" applyNumberFormat="1" applyFont="1" applyFill="1" applyBorder="1" applyAlignment="1">
      <alignment horizontal="center" vertical="center" wrapText="1"/>
      <protection/>
    </xf>
    <xf numFmtId="0" fontId="12" fillId="36" borderId="9" xfId="104" applyFont="1" applyFill="1" applyBorder="1" applyAlignment="1">
      <alignment horizontal="center" vertical="center" wrapText="1"/>
      <protection/>
    </xf>
    <xf numFmtId="176" fontId="12" fillId="35" borderId="9" xfId="104" applyNumberFormat="1" applyFont="1" applyFill="1" applyBorder="1" applyAlignment="1">
      <alignment horizontal="center" vertical="center" wrapText="1"/>
      <protection/>
    </xf>
    <xf numFmtId="0" fontId="2" fillId="34" borderId="9" xfId="107" applyNumberFormat="1" applyFont="1" applyFill="1" applyBorder="1" applyAlignment="1">
      <alignment horizontal="center" vertical="center" wrapText="1"/>
      <protection/>
    </xf>
    <xf numFmtId="0" fontId="4" fillId="0" borderId="9" xfId="194" applyFont="1" applyFill="1" applyBorder="1" applyAlignment="1">
      <alignment horizontal="center" vertical="center" wrapText="1"/>
      <protection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9" fontId="2" fillId="0" borderId="9" xfId="194" applyNumberFormat="1" applyFont="1" applyFill="1" applyBorder="1" applyAlignment="1">
      <alignment horizontal="center" vertical="center" wrapText="1"/>
      <protection/>
    </xf>
    <xf numFmtId="0" fontId="4" fillId="33" borderId="9" xfId="79" applyFont="1" applyFill="1" applyBorder="1" applyAlignment="1">
      <alignment horizontal="center" vertical="center" wrapText="1"/>
      <protection/>
    </xf>
    <xf numFmtId="0" fontId="2" fillId="33" borderId="9" xfId="82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170" applyNumberFormat="1" applyFont="1" applyFill="1" applyBorder="1" applyAlignment="1">
      <alignment horizontal="center" vertical="center" wrapText="1"/>
      <protection/>
    </xf>
    <xf numFmtId="176" fontId="6" fillId="0" borderId="9" xfId="94" applyNumberFormat="1" applyFont="1" applyBorder="1" applyAlignment="1">
      <alignment horizontal="center" vertical="center" wrapText="1"/>
      <protection/>
    </xf>
    <xf numFmtId="179" fontId="2" fillId="0" borderId="9" xfId="22" applyNumberFormat="1" applyFont="1" applyBorder="1" applyAlignment="1">
      <alignment horizontal="center" vertical="center" wrapText="1"/>
      <protection/>
    </xf>
    <xf numFmtId="0" fontId="2" fillId="37" borderId="9" xfId="170" applyNumberFormat="1" applyFont="1" applyFill="1" applyBorder="1" applyAlignment="1">
      <alignment horizontal="center" vertical="center" wrapText="1"/>
      <protection/>
    </xf>
    <xf numFmtId="176" fontId="6" fillId="37" borderId="9" xfId="94" applyNumberFormat="1" applyFont="1" applyFill="1" applyBorder="1" applyAlignment="1">
      <alignment horizontal="center" vertical="center" wrapText="1"/>
      <protection/>
    </xf>
    <xf numFmtId="179" fontId="2" fillId="37" borderId="9" xfId="22" applyNumberFormat="1" applyFont="1" applyFill="1" applyBorder="1" applyAlignment="1">
      <alignment horizontal="center" vertical="center" wrapText="1"/>
      <protection/>
    </xf>
    <xf numFmtId="176" fontId="2" fillId="37" borderId="9" xfId="93" applyNumberFormat="1" applyFont="1" applyFill="1" applyBorder="1" applyAlignment="1">
      <alignment horizontal="center" vertical="center" wrapText="1"/>
      <protection/>
    </xf>
    <xf numFmtId="176" fontId="2" fillId="33" borderId="9" xfId="82" applyNumberFormat="1" applyFont="1" applyFill="1" applyBorder="1" applyAlignment="1">
      <alignment horizontal="center" vertical="center" wrapText="1"/>
      <protection/>
    </xf>
    <xf numFmtId="179" fontId="2" fillId="33" borderId="9" xfId="22" applyNumberFormat="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Border="1" applyAlignment="1">
      <alignment horizontal="center" vertical="center" wrapText="1"/>
      <protection/>
    </xf>
    <xf numFmtId="0" fontId="2" fillId="37" borderId="9" xfId="79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Fill="1" applyBorder="1" applyAlignment="1">
      <alignment horizontal="center" vertical="center" wrapText="1"/>
      <protection/>
    </xf>
    <xf numFmtId="0" fontId="2" fillId="37" borderId="9" xfId="17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Border="1" applyAlignment="1">
      <alignment horizontal="center" vertical="center" wrapText="1"/>
      <protection/>
    </xf>
    <xf numFmtId="0" fontId="2" fillId="0" borderId="9" xfId="172" applyNumberFormat="1" applyFont="1" applyFill="1" applyBorder="1" applyAlignment="1">
      <alignment horizontal="center" vertical="center" wrapText="1"/>
      <protection/>
    </xf>
    <xf numFmtId="0" fontId="2" fillId="0" borderId="9" xfId="172" applyNumberFormat="1" applyFont="1" applyBorder="1" applyAlignment="1">
      <alignment horizontal="center" vertical="center" wrapText="1"/>
      <protection/>
    </xf>
    <xf numFmtId="0" fontId="2" fillId="37" borderId="9" xfId="172" applyNumberFormat="1" applyFont="1" applyFill="1" applyBorder="1" applyAlignment="1">
      <alignment horizontal="center" vertical="center" wrapText="1"/>
      <protection/>
    </xf>
    <xf numFmtId="179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Fill="1" applyBorder="1" applyAlignment="1">
      <alignment horizontal="center" vertical="center" wrapText="1"/>
      <protection/>
    </xf>
    <xf numFmtId="0" fontId="2" fillId="37" borderId="9" xfId="173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Border="1" applyAlignment="1">
      <alignment horizontal="center" vertical="center" wrapText="1"/>
      <protection/>
    </xf>
    <xf numFmtId="179" fontId="6" fillId="33" borderId="9" xfId="82" applyNumberFormat="1" applyFont="1" applyFill="1" applyBorder="1" applyAlignment="1">
      <alignment horizontal="center" vertical="center" wrapText="1"/>
      <protection/>
    </xf>
    <xf numFmtId="0" fontId="2" fillId="37" borderId="9" xfId="174" applyNumberFormat="1" applyFont="1" applyFill="1" applyBorder="1" applyAlignment="1">
      <alignment horizontal="center" vertical="center" wrapText="1"/>
      <protection/>
    </xf>
    <xf numFmtId="179" fontId="2" fillId="33" borderId="9" xfId="176" applyNumberFormat="1" applyFont="1" applyFill="1" applyBorder="1" applyAlignment="1">
      <alignment horizontal="center" vertical="center" wrapText="1"/>
      <protection/>
    </xf>
    <xf numFmtId="0" fontId="2" fillId="0" borderId="9" xfId="174" applyNumberFormat="1" applyFont="1" applyFill="1" applyBorder="1" applyAlignment="1">
      <alignment horizontal="center" vertical="center" wrapText="1"/>
      <protection/>
    </xf>
    <xf numFmtId="0" fontId="2" fillId="0" borderId="9" xfId="175" applyNumberFormat="1" applyFont="1" applyBorder="1" applyAlignment="1">
      <alignment horizontal="center" vertical="center" wrapText="1"/>
      <protection/>
    </xf>
    <xf numFmtId="0" fontId="2" fillId="0" borderId="9" xfId="175" applyNumberFormat="1" applyFont="1" applyFill="1" applyBorder="1" applyAlignment="1">
      <alignment horizontal="center" vertical="center" wrapText="1"/>
      <protection/>
    </xf>
    <xf numFmtId="0" fontId="2" fillId="37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178" fontId="68" fillId="0" borderId="0" xfId="0" applyNumberFormat="1" applyFont="1" applyFill="1" applyBorder="1" applyAlignment="1">
      <alignment/>
    </xf>
    <xf numFmtId="0" fontId="69" fillId="0" borderId="0" xfId="0" applyNumberFormat="1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69" fillId="0" borderId="0" xfId="0" applyNumberFormat="1" applyFont="1" applyFill="1" applyAlignment="1">
      <alignment/>
    </xf>
    <xf numFmtId="178" fontId="69" fillId="0" borderId="0" xfId="0" applyNumberFormat="1" applyFont="1" applyFill="1" applyAlignment="1">
      <alignment/>
    </xf>
    <xf numFmtId="178" fontId="68" fillId="0" borderId="0" xfId="0" applyNumberFormat="1" applyFont="1" applyFill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6" xfId="19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6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16" xfId="193" applyFont="1" applyFill="1" applyBorder="1" applyAlignment="1">
      <alignment horizontal="center" vertical="center" wrapText="1"/>
      <protection/>
    </xf>
    <xf numFmtId="0" fontId="0" fillId="0" borderId="16" xfId="193" applyFont="1" applyFill="1" applyBorder="1" applyAlignment="1">
      <alignment horizontal="right" vertical="center" wrapText="1"/>
      <protection/>
    </xf>
    <xf numFmtId="0" fontId="23" fillId="0" borderId="16" xfId="82" applyFont="1" applyFill="1" applyBorder="1" applyAlignment="1">
      <alignment horizontal="center" vertical="center" wrapText="1"/>
      <protection/>
    </xf>
    <xf numFmtId="176" fontId="1" fillId="0" borderId="9" xfId="141" applyNumberFormat="1" applyFont="1" applyFill="1" applyBorder="1" applyAlignment="1">
      <alignment horizontal="center" vertical="center" wrapText="1"/>
      <protection/>
    </xf>
    <xf numFmtId="0" fontId="1" fillId="0" borderId="14" xfId="193" applyNumberFormat="1" applyFont="1" applyFill="1" applyBorder="1" applyAlignment="1">
      <alignment horizontal="center" vertical="center"/>
      <protection/>
    </xf>
    <xf numFmtId="0" fontId="0" fillId="0" borderId="14" xfId="193" applyNumberFormat="1" applyFont="1" applyFill="1" applyBorder="1" applyAlignment="1">
      <alignment horizontal="right" vertical="center"/>
      <protection/>
    </xf>
    <xf numFmtId="0" fontId="0" fillId="0" borderId="14" xfId="193" applyNumberFormat="1" applyFont="1" applyFill="1" applyBorder="1" applyAlignment="1">
      <alignment horizontal="right" vertical="center" wrapText="1"/>
      <protection/>
    </xf>
    <xf numFmtId="0" fontId="1" fillId="0" borderId="14" xfId="193" applyNumberFormat="1" applyFont="1" applyFill="1" applyBorder="1" applyAlignment="1">
      <alignment horizontal="center" vertical="center" wrapText="1"/>
      <protection/>
    </xf>
    <xf numFmtId="0" fontId="0" fillId="0" borderId="14" xfId="79" applyNumberFormat="1" applyFont="1" applyBorder="1" applyAlignment="1">
      <alignment horizontal="right" vertical="center" wrapText="1"/>
      <protection/>
    </xf>
    <xf numFmtId="0" fontId="0" fillId="38" borderId="14" xfId="79" applyNumberFormat="1" applyFont="1" applyFill="1" applyBorder="1" applyAlignment="1">
      <alignment horizontal="right" vertical="center" wrapText="1"/>
      <protection/>
    </xf>
    <xf numFmtId="0" fontId="1" fillId="0" borderId="14" xfId="79" applyNumberFormat="1" applyFont="1" applyBorder="1" applyAlignment="1">
      <alignment horizontal="center" vertical="center" wrapText="1"/>
      <protection/>
    </xf>
    <xf numFmtId="0" fontId="1" fillId="38" borderId="14" xfId="79" applyNumberFormat="1" applyFont="1" applyFill="1" applyBorder="1" applyAlignment="1">
      <alignment horizontal="center" vertical="center" wrapText="1"/>
      <protection/>
    </xf>
    <xf numFmtId="0" fontId="23" fillId="0" borderId="0" xfId="98" applyFont="1" applyFill="1" applyBorder="1" applyAlignment="1">
      <alignment horizontal="center" vertical="center" wrapText="1"/>
      <protection/>
    </xf>
    <xf numFmtId="0" fontId="1" fillId="0" borderId="14" xfId="79" applyNumberFormat="1" applyFont="1" applyFill="1" applyBorder="1" applyAlignment="1">
      <alignment horizontal="center" vertical="center" wrapText="1"/>
      <protection/>
    </xf>
    <xf numFmtId="0" fontId="1" fillId="0" borderId="16" xfId="193" applyNumberFormat="1" applyFont="1" applyFill="1" applyBorder="1" applyAlignment="1">
      <alignment horizontal="center" vertical="center"/>
      <protection/>
    </xf>
    <xf numFmtId="0" fontId="0" fillId="0" borderId="14" xfId="79" applyNumberFormat="1" applyFont="1" applyFill="1" applyBorder="1" applyAlignment="1">
      <alignment horizontal="right" vertical="center"/>
      <protection/>
    </xf>
    <xf numFmtId="0" fontId="1" fillId="0" borderId="14" xfId="7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4" xfId="193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9" xfId="105" applyFont="1" applyFill="1" applyBorder="1" applyAlignment="1">
      <alignment horizontal="center" vertical="center" wrapText="1"/>
      <protection/>
    </xf>
    <xf numFmtId="177" fontId="26" fillId="0" borderId="9" xfId="0" applyNumberFormat="1" applyFont="1" applyFill="1" applyBorder="1" applyAlignment="1">
      <alignment horizontal="center" vertical="center"/>
    </xf>
    <xf numFmtId="0" fontId="26" fillId="0" borderId="9" xfId="193" applyFont="1" applyFill="1" applyBorder="1" applyAlignment="1">
      <alignment horizontal="center" vertical="center" wrapText="1"/>
      <protection/>
    </xf>
    <xf numFmtId="0" fontId="25" fillId="0" borderId="9" xfId="193" applyFont="1" applyFill="1" applyBorder="1" applyAlignment="1">
      <alignment horizontal="right" vertical="center" wrapText="1"/>
      <protection/>
    </xf>
    <xf numFmtId="0" fontId="25" fillId="0" borderId="9" xfId="193" applyFont="1" applyFill="1" applyBorder="1" applyAlignment="1">
      <alignment horizontal="center" vertical="center" wrapText="1"/>
      <protection/>
    </xf>
    <xf numFmtId="0" fontId="25" fillId="0" borderId="9" xfId="193" applyNumberFormat="1" applyFont="1" applyFill="1" applyBorder="1" applyAlignment="1">
      <alignment horizontal="right" vertical="center" wrapText="1"/>
      <protection/>
    </xf>
    <xf numFmtId="0" fontId="25" fillId="0" borderId="9" xfId="193" applyNumberFormat="1" applyFont="1" applyFill="1" applyBorder="1" applyAlignment="1">
      <alignment horizontal="center" vertical="center" wrapText="1"/>
      <protection/>
    </xf>
    <xf numFmtId="0" fontId="25" fillId="0" borderId="9" xfId="193" applyNumberFormat="1" applyFont="1" applyFill="1" applyBorder="1" applyAlignment="1">
      <alignment horizontal="right" vertical="center"/>
      <protection/>
    </xf>
    <xf numFmtId="0" fontId="25" fillId="0" borderId="9" xfId="193" applyNumberFormat="1" applyFont="1" applyFill="1" applyBorder="1" applyAlignment="1">
      <alignment horizontal="center" vertical="center"/>
      <protection/>
    </xf>
    <xf numFmtId="0" fontId="26" fillId="0" borderId="9" xfId="79" applyNumberFormat="1" applyFont="1" applyFill="1" applyBorder="1" applyAlignment="1">
      <alignment horizontal="center" vertical="center" wrapText="1"/>
      <protection/>
    </xf>
    <xf numFmtId="0" fontId="26" fillId="0" borderId="9" xfId="79" applyNumberFormat="1" applyFont="1" applyFill="1" applyBorder="1" applyAlignment="1">
      <alignment horizontal="center" vertical="center" wrapText="1"/>
      <protection/>
    </xf>
    <xf numFmtId="0" fontId="26" fillId="0" borderId="9" xfId="193" applyNumberFormat="1" applyFont="1" applyFill="1" applyBorder="1" applyAlignment="1">
      <alignment horizontal="center" vertical="center" wrapText="1"/>
      <protection/>
    </xf>
    <xf numFmtId="0" fontId="26" fillId="0" borderId="9" xfId="193" applyNumberFormat="1" applyFont="1" applyFill="1" applyBorder="1" applyAlignment="1">
      <alignment horizontal="center" vertical="center" wrapText="1"/>
      <protection/>
    </xf>
    <xf numFmtId="0" fontId="26" fillId="0" borderId="9" xfId="193" applyNumberFormat="1" applyFont="1" applyFill="1" applyBorder="1" applyAlignment="1">
      <alignment horizontal="center" vertical="center"/>
      <protection/>
    </xf>
    <xf numFmtId="0" fontId="25" fillId="0" borderId="9" xfId="193" applyNumberFormat="1" applyFont="1" applyFill="1" applyBorder="1" applyAlignment="1">
      <alignment horizontal="right" vertical="center"/>
      <protection/>
    </xf>
    <xf numFmtId="0" fontId="25" fillId="0" borderId="9" xfId="19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5" fillId="0" borderId="9" xfId="79" applyNumberFormat="1" applyFont="1" applyFill="1" applyBorder="1" applyAlignment="1">
      <alignment horizontal="right" vertical="center" wrapText="1"/>
      <protection/>
    </xf>
    <xf numFmtId="0" fontId="25" fillId="0" borderId="9" xfId="79" applyNumberFormat="1" applyFont="1" applyFill="1" applyBorder="1" applyAlignment="1">
      <alignment horizontal="center" vertical="center" wrapText="1"/>
      <protection/>
    </xf>
    <xf numFmtId="0" fontId="25" fillId="0" borderId="9" xfId="79" applyNumberFormat="1" applyFont="1" applyFill="1" applyBorder="1" applyAlignment="1">
      <alignment horizontal="right" vertical="center" wrapText="1"/>
      <protection/>
    </xf>
    <xf numFmtId="0" fontId="25" fillId="0" borderId="9" xfId="79" applyNumberFormat="1" applyFont="1" applyFill="1" applyBorder="1" applyAlignment="1">
      <alignment horizontal="center" vertical="center" wrapText="1"/>
      <protection/>
    </xf>
    <xf numFmtId="0" fontId="26" fillId="0" borderId="9" xfId="79" applyNumberFormat="1" applyFont="1" applyFill="1" applyBorder="1" applyAlignment="1">
      <alignment horizontal="center" vertical="center" wrapText="1"/>
      <protection/>
    </xf>
    <xf numFmtId="0" fontId="26" fillId="0" borderId="9" xfId="79" applyNumberFormat="1" applyFont="1" applyFill="1" applyBorder="1" applyAlignment="1">
      <alignment horizontal="center" vertical="center" wrapText="1"/>
      <protection/>
    </xf>
    <xf numFmtId="0" fontId="25" fillId="0" borderId="9" xfId="79" applyNumberFormat="1" applyFont="1" applyFill="1" applyBorder="1" applyAlignment="1">
      <alignment horizontal="right" vertical="center"/>
      <protection/>
    </xf>
    <xf numFmtId="0" fontId="25" fillId="0" borderId="9" xfId="79" applyNumberFormat="1" applyFont="1" applyFill="1" applyBorder="1" applyAlignment="1">
      <alignment horizontal="center" vertical="center"/>
      <protection/>
    </xf>
    <xf numFmtId="0" fontId="26" fillId="0" borderId="9" xfId="79" applyNumberFormat="1" applyFont="1" applyFill="1" applyBorder="1" applyAlignment="1">
      <alignment horizontal="center" vertical="center"/>
      <protection/>
    </xf>
    <xf numFmtId="0" fontId="26" fillId="0" borderId="9" xfId="79" applyNumberFormat="1" applyFont="1" applyFill="1" applyBorder="1" applyAlignment="1">
      <alignment horizontal="center" vertical="center"/>
      <protection/>
    </xf>
    <xf numFmtId="0" fontId="26" fillId="0" borderId="9" xfId="193" applyNumberFormat="1" applyFont="1" applyFill="1" applyBorder="1" applyAlignment="1">
      <alignment horizontal="center" vertical="center"/>
      <protection/>
    </xf>
    <xf numFmtId="0" fontId="26" fillId="0" borderId="9" xfId="193" applyNumberFormat="1" applyFont="1" applyFill="1" applyBorder="1" applyAlignment="1">
      <alignment horizontal="center" vertical="center"/>
      <protection/>
    </xf>
    <xf numFmtId="0" fontId="26" fillId="0" borderId="9" xfId="193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105" applyFont="1" applyFill="1" applyBorder="1" applyAlignment="1">
      <alignment horizontal="center" vertical="center" wrapText="1"/>
      <protection/>
    </xf>
    <xf numFmtId="177" fontId="29" fillId="0" borderId="18" xfId="0" applyNumberFormat="1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/>
    </xf>
    <xf numFmtId="0" fontId="29" fillId="0" borderId="16" xfId="193" applyFont="1" applyFill="1" applyBorder="1" applyAlignment="1">
      <alignment horizontal="center" vertical="center" wrapText="1"/>
      <protection/>
    </xf>
    <xf numFmtId="177" fontId="29" fillId="0" borderId="11" xfId="0" applyNumberFormat="1" applyFont="1" applyFill="1" applyBorder="1" applyAlignment="1">
      <alignment horizontal="center" vertical="center"/>
    </xf>
    <xf numFmtId="0" fontId="30" fillId="0" borderId="16" xfId="193" applyFont="1" applyFill="1" applyBorder="1" applyAlignment="1">
      <alignment horizontal="right" vertical="center" wrapText="1"/>
      <protection/>
    </xf>
    <xf numFmtId="177" fontId="30" fillId="0" borderId="11" xfId="0" applyNumberFormat="1" applyFont="1" applyFill="1" applyBorder="1" applyAlignment="1">
      <alignment horizontal="center" vertical="center"/>
    </xf>
    <xf numFmtId="0" fontId="30" fillId="0" borderId="14" xfId="193" applyNumberFormat="1" applyFont="1" applyFill="1" applyBorder="1" applyAlignment="1">
      <alignment horizontal="right" vertical="center" wrapText="1"/>
      <protection/>
    </xf>
    <xf numFmtId="0" fontId="30" fillId="0" borderId="14" xfId="193" applyNumberFormat="1" applyFont="1" applyBorder="1" applyAlignment="1">
      <alignment horizontal="right" vertical="center"/>
      <protection/>
    </xf>
    <xf numFmtId="0" fontId="29" fillId="0" borderId="14" xfId="79" applyNumberFormat="1" applyFont="1" applyFill="1" applyBorder="1" applyAlignment="1">
      <alignment horizontal="center" vertical="center" wrapText="1"/>
      <protection/>
    </xf>
    <xf numFmtId="0" fontId="29" fillId="0" borderId="16" xfId="193" applyFont="1" applyFill="1" applyBorder="1" applyAlignment="1">
      <alignment horizontal="center" vertical="center" wrapText="1"/>
      <protection/>
    </xf>
    <xf numFmtId="0" fontId="30" fillId="0" borderId="16" xfId="193" applyFont="1" applyFill="1" applyBorder="1" applyAlignment="1">
      <alignment horizontal="right" vertical="center" wrapText="1"/>
      <protection/>
    </xf>
    <xf numFmtId="0" fontId="29" fillId="0" borderId="14" xfId="193" applyNumberFormat="1" applyFont="1" applyFill="1" applyBorder="1" applyAlignment="1">
      <alignment horizontal="center" vertical="center" wrapText="1"/>
      <protection/>
    </xf>
    <xf numFmtId="0" fontId="29" fillId="0" borderId="14" xfId="193" applyNumberFormat="1" applyFont="1" applyFill="1" applyBorder="1" applyAlignment="1">
      <alignment horizontal="center" vertical="center"/>
      <protection/>
    </xf>
    <xf numFmtId="177" fontId="29" fillId="0" borderId="9" xfId="0" applyNumberFormat="1" applyFont="1" applyFill="1" applyBorder="1" applyAlignment="1">
      <alignment horizontal="center" vertical="center"/>
    </xf>
    <xf numFmtId="0" fontId="30" fillId="0" borderId="14" xfId="193" applyNumberFormat="1" applyFont="1" applyFill="1" applyBorder="1" applyAlignment="1">
      <alignment horizontal="right" vertical="center"/>
      <protection/>
    </xf>
    <xf numFmtId="0" fontId="30" fillId="38" borderId="14" xfId="79" applyNumberFormat="1" applyFont="1" applyFill="1" applyBorder="1" applyAlignment="1">
      <alignment horizontal="right" vertical="center" wrapText="1"/>
      <protection/>
    </xf>
    <xf numFmtId="0" fontId="30" fillId="0" borderId="14" xfId="79" applyNumberFormat="1" applyFont="1" applyBorder="1" applyAlignment="1">
      <alignment horizontal="right" vertical="center" wrapText="1"/>
      <protection/>
    </xf>
    <xf numFmtId="0" fontId="29" fillId="0" borderId="14" xfId="79" applyNumberFormat="1" applyFont="1" applyBorder="1" applyAlignment="1">
      <alignment horizontal="center" vertical="center" wrapText="1"/>
      <protection/>
    </xf>
    <xf numFmtId="0" fontId="29" fillId="38" borderId="14" xfId="79" applyNumberFormat="1" applyFont="1" applyFill="1" applyBorder="1" applyAlignment="1">
      <alignment horizontal="center" vertical="center" wrapText="1"/>
      <protection/>
    </xf>
    <xf numFmtId="0" fontId="23" fillId="0" borderId="0" xfId="98" applyFont="1" applyFill="1" applyBorder="1" applyAlignment="1">
      <alignment horizontal="center" vertical="center" wrapText="1"/>
      <protection/>
    </xf>
    <xf numFmtId="0" fontId="29" fillId="0" borderId="16" xfId="193" applyNumberFormat="1" applyFont="1" applyFill="1" applyBorder="1" applyAlignment="1">
      <alignment horizontal="center" vertical="center"/>
      <protection/>
    </xf>
    <xf numFmtId="0" fontId="30" fillId="0" borderId="14" xfId="79" applyNumberFormat="1" applyFont="1" applyFill="1" applyBorder="1" applyAlignment="1">
      <alignment horizontal="right" vertical="center"/>
      <protection/>
    </xf>
    <xf numFmtId="0" fontId="29" fillId="0" borderId="14" xfId="79" applyNumberFormat="1" applyFont="1" applyFill="1" applyBorder="1" applyAlignment="1">
      <alignment horizontal="center" vertical="center"/>
      <protection/>
    </xf>
    <xf numFmtId="0" fontId="29" fillId="0" borderId="14" xfId="193" applyNumberFormat="1" applyFont="1" applyBorder="1" applyAlignment="1">
      <alignment horizontal="center" vertical="center"/>
      <protection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 102" xfId="29"/>
    <cellStyle name="常规_中央、省全年下达数_7" xfId="30"/>
    <cellStyle name="常规_中央、省本次下达数测算_4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常规_测算表2_23" xfId="39"/>
    <cellStyle name="常规_测算表2_18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0" xfId="79"/>
    <cellStyle name="常规_测算表_10" xfId="80"/>
    <cellStyle name="常规 2 25" xfId="81"/>
    <cellStyle name="常规_以奖代补资金测算_50" xfId="82"/>
    <cellStyle name="@ET_Style?strong" xfId="83"/>
    <cellStyle name="常规_测算表2_20" xfId="84"/>
    <cellStyle name="常规_测算表2_15" xfId="85"/>
    <cellStyle name="常规 129" xfId="86"/>
    <cellStyle name="常规 3" xfId="87"/>
    <cellStyle name="常规 80" xfId="88"/>
    <cellStyle name="常规 92" xfId="89"/>
    <cellStyle name="常规 87" xfId="90"/>
    <cellStyle name="常规 94" xfId="91"/>
    <cellStyle name="常规 89" xfId="92"/>
    <cellStyle name="常规_Sheet1" xfId="93"/>
    <cellStyle name="常规_中央、省全年下达数" xfId="94"/>
    <cellStyle name="@ET_Style?@page" xfId="95"/>
    <cellStyle name="常规 91" xfId="96"/>
    <cellStyle name="常规 98" xfId="97"/>
    <cellStyle name="常规_中央、省全年下达数_1" xfId="98"/>
    <cellStyle name="@ET_Style?h1" xfId="99"/>
    <cellStyle name="@ET_Style?i" xfId="100"/>
    <cellStyle name="常规_2007年总人数" xfId="101"/>
    <cellStyle name="常规_9月城乡_21" xfId="102"/>
    <cellStyle name="常规_测算表_5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21" xfId="108"/>
    <cellStyle name="常规_省预拨测算_16" xfId="109"/>
    <cellStyle name="常规_中央、省本次下达数测算_9" xfId="110"/>
    <cellStyle name="常规_中央、省本次下达数测算_24" xfId="111"/>
    <cellStyle name="常规_省预拨测算_17" xfId="112"/>
    <cellStyle name="常规_省预拨测算_18" xfId="113"/>
    <cellStyle name="@ET_Style?b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常规_以奖代补资金测算_18" xfId="120"/>
    <cellStyle name="常规_省预拨测算_62" xfId="121"/>
    <cellStyle name="@ET_Style?u" xfId="122"/>
    <cellStyle name="@ET_Style?th" xfId="123"/>
    <cellStyle name="常规_中央、省本次下达数测算_5" xfId="124"/>
    <cellStyle name="常规_中央、省本次下达数测算_14" xfId="125"/>
    <cellStyle name="常规_中央、省全年下达数_2" xfId="126"/>
    <cellStyle name="常规_中央、省全年下达数_4" xfId="127"/>
    <cellStyle name="常规_中央、省本次下达数测算_1" xfId="128"/>
    <cellStyle name="@ET_Style?address" xfId="129"/>
    <cellStyle name="@ET_Style?strike" xfId="130"/>
    <cellStyle name="@ET_Style?center" xfId="131"/>
    <cellStyle name="常规_依照提前下达人数测算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全年下达数_5" xfId="139"/>
    <cellStyle name="常规_中央、省本次下达数测算_2" xfId="140"/>
    <cellStyle name="常规_中央、省全年下达数_6" xfId="141"/>
    <cellStyle name="常规_中央、省本次下达数测算_3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21" xfId="182"/>
    <cellStyle name="常规_测算表2_16" xfId="183"/>
    <cellStyle name="常规_测算表2_22" xfId="184"/>
    <cellStyle name="常规_测算表2_17" xfId="185"/>
    <cellStyle name="常规_测算表2_24" xfId="186"/>
    <cellStyle name="常规_测算表2_19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  <cellStyle name="常规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209" customWidth="1"/>
    <col min="3" max="3" width="20.00390625" style="209" customWidth="1"/>
    <col min="4" max="4" width="18.75390625" style="209" customWidth="1"/>
    <col min="5" max="5" width="18.75390625" style="8" customWidth="1"/>
    <col min="6" max="247" width="9.00390625" style="8" customWidth="1"/>
  </cols>
  <sheetData>
    <row r="1" ht="24.75" customHeight="1">
      <c r="A1" s="298" t="s">
        <v>0</v>
      </c>
    </row>
    <row r="2" spans="1:247" s="208" customFormat="1" ht="57" customHeight="1">
      <c r="A2" s="211" t="s">
        <v>1</v>
      </c>
      <c r="B2" s="211"/>
      <c r="C2" s="212"/>
      <c r="D2" s="212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</row>
    <row r="3" spans="1:5" ht="22.5" customHeight="1">
      <c r="A3" s="215" t="s">
        <v>2</v>
      </c>
      <c r="B3" s="215"/>
      <c r="C3" s="215"/>
      <c r="D3" s="215"/>
      <c r="E3" s="215"/>
    </row>
    <row r="4" spans="1:5" ht="21.75" customHeight="1">
      <c r="A4" s="299" t="s">
        <v>3</v>
      </c>
      <c r="B4" s="300" t="s">
        <v>4</v>
      </c>
      <c r="C4" s="301" t="s">
        <v>5</v>
      </c>
      <c r="D4" s="301"/>
      <c r="E4" s="218"/>
    </row>
    <row r="5" spans="1:5" ht="39.75" customHeight="1">
      <c r="A5" s="299"/>
      <c r="B5" s="300"/>
      <c r="C5" s="301" t="s">
        <v>6</v>
      </c>
      <c r="D5" s="300" t="s">
        <v>7</v>
      </c>
      <c r="E5" s="220"/>
    </row>
    <row r="6" spans="1:5" ht="21.75" customHeight="1">
      <c r="A6" s="302" t="s">
        <v>8</v>
      </c>
      <c r="B6" s="303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304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304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23"/>
    </row>
    <row r="7" spans="1:5" ht="21.75" customHeight="1">
      <c r="A7" s="305" t="s">
        <v>9</v>
      </c>
      <c r="B7" s="306">
        <f>C7+D7</f>
        <v>5315</v>
      </c>
      <c r="C7" s="306">
        <v>4135</v>
      </c>
      <c r="D7" s="306">
        <v>1180</v>
      </c>
      <c r="E7" s="223"/>
    </row>
    <row r="8" spans="1:5" ht="21.75" customHeight="1">
      <c r="A8" s="305" t="s">
        <v>10</v>
      </c>
      <c r="B8" s="306">
        <f>C8+D8</f>
        <v>681</v>
      </c>
      <c r="C8" s="306">
        <v>613</v>
      </c>
      <c r="D8" s="306">
        <v>68</v>
      </c>
      <c r="E8" s="223"/>
    </row>
    <row r="9" spans="1:5" ht="21.75" customHeight="1">
      <c r="A9" s="305" t="s">
        <v>11</v>
      </c>
      <c r="B9" s="306">
        <f aca="true" t="shared" si="0" ref="B9:B21">C9+D9</f>
        <v>1561</v>
      </c>
      <c r="C9" s="306">
        <v>1377</v>
      </c>
      <c r="D9" s="306">
        <v>184</v>
      </c>
      <c r="E9" s="223"/>
    </row>
    <row r="10" spans="1:5" ht="21.75" customHeight="1">
      <c r="A10" s="305" t="s">
        <v>12</v>
      </c>
      <c r="B10" s="306">
        <f t="shared" si="0"/>
        <v>1465</v>
      </c>
      <c r="C10" s="306">
        <v>1147</v>
      </c>
      <c r="D10" s="306">
        <v>318</v>
      </c>
      <c r="E10" s="223"/>
    </row>
    <row r="11" spans="1:5" ht="21.75" customHeight="1">
      <c r="A11" s="305" t="s">
        <v>13</v>
      </c>
      <c r="B11" s="306">
        <f t="shared" si="0"/>
        <v>821</v>
      </c>
      <c r="C11" s="306">
        <v>702</v>
      </c>
      <c r="D11" s="306">
        <v>119</v>
      </c>
      <c r="E11" s="223"/>
    </row>
    <row r="12" spans="1:5" ht="21.75" customHeight="1">
      <c r="A12" s="305" t="s">
        <v>14</v>
      </c>
      <c r="B12" s="306">
        <f t="shared" si="0"/>
        <v>551</v>
      </c>
      <c r="C12" s="306">
        <v>477</v>
      </c>
      <c r="D12" s="306">
        <v>74</v>
      </c>
      <c r="E12" s="223"/>
    </row>
    <row r="13" spans="1:5" ht="21.75" customHeight="1">
      <c r="A13" s="305" t="s">
        <v>15</v>
      </c>
      <c r="B13" s="306">
        <f>SUM(B15:B21)</f>
        <v>3387</v>
      </c>
      <c r="C13" s="306">
        <f>SUM(C15:C21)</f>
        <v>3174</v>
      </c>
      <c r="D13" s="306">
        <f>SUM(D15:D21)</f>
        <v>213</v>
      </c>
      <c r="E13" s="223"/>
    </row>
    <row r="14" spans="1:5" ht="21.75" customHeight="1">
      <c r="A14" s="307" t="s">
        <v>16</v>
      </c>
      <c r="B14" s="308">
        <f t="shared" si="0"/>
        <v>1127</v>
      </c>
      <c r="C14" s="308">
        <f>SUM(C15:C17)</f>
        <v>1010</v>
      </c>
      <c r="D14" s="308">
        <f>SUM(D15:D17)</f>
        <v>117</v>
      </c>
      <c r="E14" s="223"/>
    </row>
    <row r="15" spans="1:5" ht="21.75" customHeight="1">
      <c r="A15" s="307" t="s">
        <v>17</v>
      </c>
      <c r="B15" s="308">
        <f t="shared" si="0"/>
        <v>212</v>
      </c>
      <c r="C15" s="308">
        <v>190</v>
      </c>
      <c r="D15" s="308">
        <v>22</v>
      </c>
      <c r="E15" s="228"/>
    </row>
    <row r="16" spans="1:5" ht="21.75" customHeight="1">
      <c r="A16" s="307" t="s">
        <v>18</v>
      </c>
      <c r="B16" s="308">
        <f t="shared" si="0"/>
        <v>167</v>
      </c>
      <c r="C16" s="308">
        <v>151</v>
      </c>
      <c r="D16" s="308">
        <v>16</v>
      </c>
      <c r="E16" s="228"/>
    </row>
    <row r="17" spans="1:5" ht="21.75" customHeight="1">
      <c r="A17" s="307" t="s">
        <v>19</v>
      </c>
      <c r="B17" s="308">
        <f t="shared" si="0"/>
        <v>748</v>
      </c>
      <c r="C17" s="308">
        <v>669</v>
      </c>
      <c r="D17" s="308">
        <v>79</v>
      </c>
      <c r="E17" s="228"/>
    </row>
    <row r="18" spans="1:5" ht="21.75" customHeight="1">
      <c r="A18" s="307" t="s">
        <v>20</v>
      </c>
      <c r="B18" s="308">
        <f t="shared" si="0"/>
        <v>572</v>
      </c>
      <c r="C18" s="308">
        <v>515</v>
      </c>
      <c r="D18" s="308">
        <v>57</v>
      </c>
      <c r="E18" s="228"/>
    </row>
    <row r="19" spans="1:5" ht="21.75" customHeight="1">
      <c r="A19" s="309" t="s">
        <v>21</v>
      </c>
      <c r="B19" s="308">
        <f t="shared" si="0"/>
        <v>798</v>
      </c>
      <c r="C19" s="308">
        <v>779</v>
      </c>
      <c r="D19" s="308">
        <v>19</v>
      </c>
      <c r="E19" s="228"/>
    </row>
    <row r="20" spans="1:5" ht="21.75" customHeight="1">
      <c r="A20" s="309" t="s">
        <v>22</v>
      </c>
      <c r="B20" s="308">
        <f t="shared" si="0"/>
        <v>469</v>
      </c>
      <c r="C20" s="308">
        <v>458</v>
      </c>
      <c r="D20" s="308">
        <v>11</v>
      </c>
      <c r="E20" s="228"/>
    </row>
    <row r="21" spans="1:5" ht="21.75" customHeight="1">
      <c r="A21" s="309" t="s">
        <v>23</v>
      </c>
      <c r="B21" s="308">
        <f t="shared" si="0"/>
        <v>421</v>
      </c>
      <c r="C21" s="308">
        <v>412</v>
      </c>
      <c r="D21" s="308">
        <v>9</v>
      </c>
      <c r="E21" s="228"/>
    </row>
    <row r="22" spans="1:5" ht="21.75" customHeight="1">
      <c r="A22" s="305" t="s">
        <v>24</v>
      </c>
      <c r="B22" s="306">
        <f>SUM(B24:B28)</f>
        <v>3391</v>
      </c>
      <c r="C22" s="306">
        <f>SUM(C24:C28)</f>
        <v>3192</v>
      </c>
      <c r="D22" s="306">
        <f>SUM(D24:D28)</f>
        <v>199</v>
      </c>
      <c r="E22" s="223"/>
    </row>
    <row r="23" spans="1:5" ht="21.75" customHeight="1">
      <c r="A23" s="307" t="s">
        <v>16</v>
      </c>
      <c r="B23" s="308">
        <f aca="true" t="shared" si="1" ref="B23:B29">C23+D23</f>
        <v>1575</v>
      </c>
      <c r="C23" s="308">
        <f>SUM(C24:C26)</f>
        <v>1416</v>
      </c>
      <c r="D23" s="308">
        <f>SUM(D24:D26)</f>
        <v>159</v>
      </c>
      <c r="E23" s="223"/>
    </row>
    <row r="24" spans="1:5" ht="21.75" customHeight="1">
      <c r="A24" s="310" t="s">
        <v>25</v>
      </c>
      <c r="B24" s="308">
        <f t="shared" si="1"/>
        <v>182</v>
      </c>
      <c r="C24" s="308">
        <v>179</v>
      </c>
      <c r="D24" s="308">
        <v>3</v>
      </c>
      <c r="E24" s="223"/>
    </row>
    <row r="25" spans="1:5" ht="21.75" customHeight="1">
      <c r="A25" s="307" t="s">
        <v>26</v>
      </c>
      <c r="B25" s="308">
        <f t="shared" si="1"/>
        <v>1045</v>
      </c>
      <c r="C25" s="308">
        <v>925</v>
      </c>
      <c r="D25" s="308">
        <v>120</v>
      </c>
      <c r="E25" s="228"/>
    </row>
    <row r="26" spans="1:5" ht="21.75" customHeight="1">
      <c r="A26" s="307" t="s">
        <v>27</v>
      </c>
      <c r="B26" s="308">
        <f t="shared" si="1"/>
        <v>348</v>
      </c>
      <c r="C26" s="308">
        <v>312</v>
      </c>
      <c r="D26" s="308">
        <v>36</v>
      </c>
      <c r="E26" s="228"/>
    </row>
    <row r="27" spans="1:5" ht="21.75" customHeight="1">
      <c r="A27" s="310" t="s">
        <v>28</v>
      </c>
      <c r="B27" s="308">
        <f t="shared" si="1"/>
        <v>1097</v>
      </c>
      <c r="C27" s="308">
        <v>1071</v>
      </c>
      <c r="D27" s="308">
        <v>26</v>
      </c>
      <c r="E27" s="228"/>
    </row>
    <row r="28" spans="1:5" ht="21.75" customHeight="1">
      <c r="A28" s="310" t="s">
        <v>29</v>
      </c>
      <c r="B28" s="308">
        <f t="shared" si="1"/>
        <v>719</v>
      </c>
      <c r="C28" s="308">
        <v>705</v>
      </c>
      <c r="D28" s="308">
        <v>14</v>
      </c>
      <c r="E28" s="228"/>
    </row>
    <row r="29" spans="1:5" ht="21.75" customHeight="1">
      <c r="A29" s="311" t="s">
        <v>30</v>
      </c>
      <c r="B29" s="306">
        <f t="shared" si="1"/>
        <v>613</v>
      </c>
      <c r="C29" s="306">
        <v>598</v>
      </c>
      <c r="D29" s="306">
        <v>15</v>
      </c>
      <c r="E29" s="228"/>
    </row>
    <row r="30" spans="1:5" ht="21.75" customHeight="1">
      <c r="A30" s="312" t="s">
        <v>31</v>
      </c>
      <c r="B30" s="306">
        <f>SUM(B32:B36)</f>
        <v>1676</v>
      </c>
      <c r="C30" s="306">
        <f>SUM(C32:C36)</f>
        <v>1508</v>
      </c>
      <c r="D30" s="306">
        <f>SUM(D32:D36)</f>
        <v>168</v>
      </c>
      <c r="E30" s="223"/>
    </row>
    <row r="31" spans="1:5" ht="21.75" customHeight="1">
      <c r="A31" s="307" t="s">
        <v>16</v>
      </c>
      <c r="B31" s="308">
        <f aca="true" t="shared" si="2" ref="B31:B37">C31+D31</f>
        <v>308</v>
      </c>
      <c r="C31" s="308">
        <f>SUM(C32:C34)</f>
        <v>279</v>
      </c>
      <c r="D31" s="308">
        <f>SUM(D32:D34)</f>
        <v>29</v>
      </c>
      <c r="E31" s="223"/>
    </row>
    <row r="32" spans="1:5" ht="21.75" customHeight="1">
      <c r="A32" s="309" t="s">
        <v>25</v>
      </c>
      <c r="B32" s="308">
        <f t="shared" si="2"/>
        <v>14</v>
      </c>
      <c r="C32" s="308">
        <v>13</v>
      </c>
      <c r="D32" s="308">
        <v>1</v>
      </c>
      <c r="E32" s="223"/>
    </row>
    <row r="33" spans="1:5" ht="21.75" customHeight="1">
      <c r="A33" s="313" t="s">
        <v>32</v>
      </c>
      <c r="B33" s="308">
        <f t="shared" si="2"/>
        <v>165</v>
      </c>
      <c r="C33" s="308">
        <v>149</v>
      </c>
      <c r="D33" s="308">
        <v>16</v>
      </c>
      <c r="E33" s="228"/>
    </row>
    <row r="34" spans="1:5" ht="21.75" customHeight="1">
      <c r="A34" s="313" t="s">
        <v>33</v>
      </c>
      <c r="B34" s="308">
        <f t="shared" si="2"/>
        <v>129</v>
      </c>
      <c r="C34" s="308">
        <v>117</v>
      </c>
      <c r="D34" s="308">
        <v>12</v>
      </c>
      <c r="E34" s="228"/>
    </row>
    <row r="35" spans="1:5" ht="21.75" customHeight="1">
      <c r="A35" s="307" t="s">
        <v>34</v>
      </c>
      <c r="B35" s="308">
        <f t="shared" si="2"/>
        <v>556</v>
      </c>
      <c r="C35" s="308">
        <v>500</v>
      </c>
      <c r="D35" s="308">
        <v>56</v>
      </c>
      <c r="E35" s="228"/>
    </row>
    <row r="36" spans="1:5" ht="21.75" customHeight="1">
      <c r="A36" s="307" t="s">
        <v>35</v>
      </c>
      <c r="B36" s="308">
        <f t="shared" si="2"/>
        <v>812</v>
      </c>
      <c r="C36" s="308">
        <v>729</v>
      </c>
      <c r="D36" s="308">
        <v>83</v>
      </c>
      <c r="E36" s="228"/>
    </row>
    <row r="37" spans="1:5" ht="21.75" customHeight="1">
      <c r="A37" s="314" t="s">
        <v>36</v>
      </c>
      <c r="B37" s="306">
        <f t="shared" si="2"/>
        <v>413</v>
      </c>
      <c r="C37" s="306">
        <v>405</v>
      </c>
      <c r="D37" s="306">
        <v>8</v>
      </c>
      <c r="E37" s="228"/>
    </row>
    <row r="38" spans="1:5" ht="21.75" customHeight="1">
      <c r="A38" s="314" t="s">
        <v>37</v>
      </c>
      <c r="B38" s="306">
        <f aca="true" t="shared" si="3" ref="B38:B49">C38+D38</f>
        <v>452</v>
      </c>
      <c r="C38" s="306">
        <v>443</v>
      </c>
      <c r="D38" s="306">
        <v>9</v>
      </c>
      <c r="E38" s="228"/>
    </row>
    <row r="39" spans="1:5" ht="21.75" customHeight="1">
      <c r="A39" s="314" t="s">
        <v>38</v>
      </c>
      <c r="B39" s="306">
        <f t="shared" si="3"/>
        <v>840</v>
      </c>
      <c r="C39" s="306">
        <v>820</v>
      </c>
      <c r="D39" s="306">
        <v>20</v>
      </c>
      <c r="E39" s="228"/>
    </row>
    <row r="40" spans="1:5" ht="21.75" customHeight="1">
      <c r="A40" s="311" t="s">
        <v>39</v>
      </c>
      <c r="B40" s="306">
        <f t="shared" si="3"/>
        <v>317</v>
      </c>
      <c r="C40" s="306">
        <v>311</v>
      </c>
      <c r="D40" s="306">
        <v>6</v>
      </c>
      <c r="E40" s="228"/>
    </row>
    <row r="41" spans="1:5" ht="21.75" customHeight="1">
      <c r="A41" s="315" t="s">
        <v>40</v>
      </c>
      <c r="B41" s="316">
        <f>SUM(B43:B48)</f>
        <v>4332</v>
      </c>
      <c r="C41" s="306">
        <f>SUM(C43:C48)</f>
        <v>4223</v>
      </c>
      <c r="D41" s="306">
        <f>SUM(D43:D48)</f>
        <v>109</v>
      </c>
      <c r="E41" s="223"/>
    </row>
    <row r="42" spans="1:5" ht="21.75" customHeight="1">
      <c r="A42" s="307" t="s">
        <v>16</v>
      </c>
      <c r="B42" s="308">
        <f>C42+D42</f>
        <v>4332</v>
      </c>
      <c r="C42" s="308">
        <f>SUM(C43:C48)</f>
        <v>4223</v>
      </c>
      <c r="D42" s="308">
        <f>SUM(D43:D48)</f>
        <v>109</v>
      </c>
      <c r="E42" s="223"/>
    </row>
    <row r="43" spans="1:5" ht="21.75" customHeight="1">
      <c r="A43" s="317" t="s">
        <v>41</v>
      </c>
      <c r="B43" s="308">
        <f t="shared" si="3"/>
        <v>531</v>
      </c>
      <c r="C43" s="308">
        <v>519</v>
      </c>
      <c r="D43" s="308">
        <v>12</v>
      </c>
      <c r="E43" s="209"/>
    </row>
    <row r="44" spans="1:5" ht="21.75" customHeight="1">
      <c r="A44" s="309" t="s">
        <v>42</v>
      </c>
      <c r="B44" s="308">
        <f t="shared" si="3"/>
        <v>335</v>
      </c>
      <c r="C44" s="308">
        <v>328</v>
      </c>
      <c r="D44" s="308">
        <v>7</v>
      </c>
      <c r="E44" s="209"/>
    </row>
    <row r="45" spans="1:5" ht="21.75" customHeight="1">
      <c r="A45" s="309" t="s">
        <v>43</v>
      </c>
      <c r="B45" s="308">
        <f t="shared" si="3"/>
        <v>278</v>
      </c>
      <c r="C45" s="308">
        <v>273</v>
      </c>
      <c r="D45" s="308">
        <v>5</v>
      </c>
      <c r="E45" s="209"/>
    </row>
    <row r="46" spans="1:5" ht="21.75" customHeight="1">
      <c r="A46" s="309" t="s">
        <v>44</v>
      </c>
      <c r="B46" s="308">
        <f t="shared" si="3"/>
        <v>672</v>
      </c>
      <c r="C46" s="308">
        <v>657</v>
      </c>
      <c r="D46" s="308">
        <v>15</v>
      </c>
      <c r="E46" s="209"/>
    </row>
    <row r="47" spans="1:5" ht="21.75" customHeight="1">
      <c r="A47" s="309" t="s">
        <v>45</v>
      </c>
      <c r="B47" s="308">
        <f t="shared" si="3"/>
        <v>1382</v>
      </c>
      <c r="C47" s="308">
        <v>1342</v>
      </c>
      <c r="D47" s="308">
        <v>40</v>
      </c>
      <c r="E47" s="209"/>
    </row>
    <row r="48" spans="1:5" ht="21.75" customHeight="1">
      <c r="A48" s="309" t="s">
        <v>46</v>
      </c>
      <c r="B48" s="308">
        <f t="shared" si="3"/>
        <v>1134</v>
      </c>
      <c r="C48" s="308">
        <v>1104</v>
      </c>
      <c r="D48" s="308">
        <v>30</v>
      </c>
      <c r="E48" s="209"/>
    </row>
    <row r="49" spans="1:247" s="1" customFormat="1" ht="21.75" customHeight="1">
      <c r="A49" s="314" t="s">
        <v>47</v>
      </c>
      <c r="B49" s="306">
        <f t="shared" si="3"/>
        <v>96</v>
      </c>
      <c r="C49" s="306">
        <v>94</v>
      </c>
      <c r="D49" s="306">
        <v>2</v>
      </c>
      <c r="E49" s="21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315" t="s">
        <v>48</v>
      </c>
      <c r="B50" s="316">
        <f>SUM(B52:B57)</f>
        <v>1679</v>
      </c>
      <c r="C50" s="316">
        <f>SUM(C52:C57)</f>
        <v>1645</v>
      </c>
      <c r="D50" s="316">
        <f>SUM(D52:D57)</f>
        <v>34</v>
      </c>
      <c r="E50" s="223"/>
    </row>
    <row r="51" spans="1:5" ht="21.75" customHeight="1">
      <c r="A51" s="307" t="s">
        <v>16</v>
      </c>
      <c r="B51" s="308">
        <f aca="true" t="shared" si="4" ref="B51:B58">C51+D51</f>
        <v>632</v>
      </c>
      <c r="C51" s="308">
        <f>SUM(C52:C54)</f>
        <v>619</v>
      </c>
      <c r="D51" s="308">
        <f>SUM(D52:D54)</f>
        <v>13</v>
      </c>
      <c r="E51" s="223"/>
    </row>
    <row r="52" spans="1:5" ht="21.75" customHeight="1">
      <c r="A52" s="318" t="s">
        <v>49</v>
      </c>
      <c r="B52" s="308">
        <f t="shared" si="4"/>
        <v>296</v>
      </c>
      <c r="C52" s="308">
        <v>290</v>
      </c>
      <c r="D52" s="308">
        <v>6</v>
      </c>
      <c r="E52" s="209"/>
    </row>
    <row r="53" spans="1:5" ht="21.75" customHeight="1">
      <c r="A53" s="319" t="s">
        <v>50</v>
      </c>
      <c r="B53" s="308">
        <f t="shared" si="4"/>
        <v>223</v>
      </c>
      <c r="C53" s="308">
        <v>218</v>
      </c>
      <c r="D53" s="308">
        <v>5</v>
      </c>
      <c r="E53" s="209"/>
    </row>
    <row r="54" spans="1:5" ht="21.75" customHeight="1">
      <c r="A54" s="318" t="s">
        <v>51</v>
      </c>
      <c r="B54" s="308">
        <f t="shared" si="4"/>
        <v>113</v>
      </c>
      <c r="C54" s="308">
        <v>111</v>
      </c>
      <c r="D54" s="308">
        <v>2</v>
      </c>
      <c r="E54" s="209"/>
    </row>
    <row r="55" spans="1:5" ht="21.75" customHeight="1">
      <c r="A55" s="319" t="s">
        <v>52</v>
      </c>
      <c r="B55" s="308">
        <f t="shared" si="4"/>
        <v>400</v>
      </c>
      <c r="C55" s="308">
        <v>392</v>
      </c>
      <c r="D55" s="308">
        <v>8</v>
      </c>
      <c r="E55" s="209"/>
    </row>
    <row r="56" spans="1:5" ht="21.75" customHeight="1">
      <c r="A56" s="318" t="s">
        <v>53</v>
      </c>
      <c r="B56" s="308">
        <f t="shared" si="4"/>
        <v>351</v>
      </c>
      <c r="C56" s="308">
        <v>344</v>
      </c>
      <c r="D56" s="308">
        <v>7</v>
      </c>
      <c r="E56" s="209"/>
    </row>
    <row r="57" spans="1:5" ht="21.75" customHeight="1">
      <c r="A57" s="319" t="s">
        <v>54</v>
      </c>
      <c r="B57" s="308">
        <f t="shared" si="4"/>
        <v>296</v>
      </c>
      <c r="C57" s="308">
        <v>290</v>
      </c>
      <c r="D57" s="308">
        <v>6</v>
      </c>
      <c r="E57" s="209"/>
    </row>
    <row r="58" spans="1:5" ht="21.75" customHeight="1">
      <c r="A58" s="320" t="s">
        <v>55</v>
      </c>
      <c r="B58" s="306">
        <f t="shared" si="4"/>
        <v>459</v>
      </c>
      <c r="C58" s="306">
        <v>450</v>
      </c>
      <c r="D58" s="306">
        <v>9</v>
      </c>
      <c r="E58" s="209"/>
    </row>
    <row r="59" spans="1:10" ht="21.75" customHeight="1">
      <c r="A59" s="321" t="s">
        <v>56</v>
      </c>
      <c r="B59" s="306">
        <f aca="true" t="shared" si="5" ref="B59:B69">C59+D59</f>
        <v>371</v>
      </c>
      <c r="C59" s="306">
        <v>364</v>
      </c>
      <c r="D59" s="306">
        <v>7</v>
      </c>
      <c r="E59" s="218"/>
      <c r="H59" s="322"/>
      <c r="I59" s="322"/>
      <c r="J59" s="322"/>
    </row>
    <row r="60" spans="1:5" ht="21.75" customHeight="1">
      <c r="A60" s="311" t="s">
        <v>57</v>
      </c>
      <c r="B60" s="306">
        <f t="shared" si="5"/>
        <v>300</v>
      </c>
      <c r="C60" s="306">
        <v>294</v>
      </c>
      <c r="D60" s="306">
        <v>6</v>
      </c>
      <c r="E60" s="218"/>
    </row>
    <row r="61" spans="1:5" ht="21.75" customHeight="1">
      <c r="A61" s="311" t="s">
        <v>58</v>
      </c>
      <c r="B61" s="306">
        <f t="shared" si="5"/>
        <v>253</v>
      </c>
      <c r="C61" s="306">
        <v>248</v>
      </c>
      <c r="D61" s="306">
        <v>5</v>
      </c>
      <c r="E61" s="218"/>
    </row>
    <row r="62" spans="1:5" ht="21.75" customHeight="1">
      <c r="A62" s="323" t="s">
        <v>59</v>
      </c>
      <c r="B62" s="316">
        <f>SUM(B64:B66)</f>
        <v>2001</v>
      </c>
      <c r="C62" s="306">
        <f>SUM(C64:C66)</f>
        <v>1960</v>
      </c>
      <c r="D62" s="306">
        <f>SUM(D64:D66)</f>
        <v>41</v>
      </c>
      <c r="E62" s="223"/>
    </row>
    <row r="63" spans="1:5" ht="21.75" customHeight="1">
      <c r="A63" s="307" t="s">
        <v>16</v>
      </c>
      <c r="B63" s="308">
        <f t="shared" si="5"/>
        <v>316</v>
      </c>
      <c r="C63" s="308">
        <f>C64</f>
        <v>310</v>
      </c>
      <c r="D63" s="308">
        <f>D64</f>
        <v>6</v>
      </c>
      <c r="E63" s="223"/>
    </row>
    <row r="64" spans="1:5" ht="21.75" customHeight="1">
      <c r="A64" s="309" t="s">
        <v>60</v>
      </c>
      <c r="B64" s="308">
        <f t="shared" si="5"/>
        <v>316</v>
      </c>
      <c r="C64" s="308">
        <v>310</v>
      </c>
      <c r="D64" s="308">
        <v>6</v>
      </c>
      <c r="E64" s="209"/>
    </row>
    <row r="65" spans="1:5" ht="21.75" customHeight="1">
      <c r="A65" s="309" t="s">
        <v>61</v>
      </c>
      <c r="B65" s="308">
        <f t="shared" si="5"/>
        <v>938</v>
      </c>
      <c r="C65" s="308">
        <v>918</v>
      </c>
      <c r="D65" s="308">
        <v>20</v>
      </c>
      <c r="E65" s="209"/>
    </row>
    <row r="66" spans="1:5" ht="21.75" customHeight="1">
      <c r="A66" s="309" t="s">
        <v>62</v>
      </c>
      <c r="B66" s="308">
        <f t="shared" si="5"/>
        <v>747</v>
      </c>
      <c r="C66" s="308">
        <v>732</v>
      </c>
      <c r="D66" s="308">
        <v>15</v>
      </c>
      <c r="E66" s="209"/>
    </row>
    <row r="67" spans="1:5" ht="21.75" customHeight="1">
      <c r="A67" s="314" t="s">
        <v>63</v>
      </c>
      <c r="B67" s="306">
        <f t="shared" si="5"/>
        <v>1039</v>
      </c>
      <c r="C67" s="306">
        <v>1018</v>
      </c>
      <c r="D67" s="306">
        <v>21</v>
      </c>
      <c r="E67" s="209"/>
    </row>
    <row r="68" spans="1:5" ht="21.75" customHeight="1">
      <c r="A68" s="311" t="s">
        <v>64</v>
      </c>
      <c r="B68" s="306">
        <f t="shared" si="5"/>
        <v>1902</v>
      </c>
      <c r="C68" s="306">
        <v>1859</v>
      </c>
      <c r="D68" s="306">
        <v>43</v>
      </c>
      <c r="E68" s="218"/>
    </row>
    <row r="69" spans="1:5" ht="21.75" customHeight="1">
      <c r="A69" s="311" t="s">
        <v>65</v>
      </c>
      <c r="B69" s="306">
        <f t="shared" si="5"/>
        <v>1863</v>
      </c>
      <c r="C69" s="306">
        <v>1821</v>
      </c>
      <c r="D69" s="306">
        <v>42</v>
      </c>
      <c r="E69" s="218"/>
    </row>
    <row r="70" spans="1:5" ht="21.75" customHeight="1">
      <c r="A70" s="315" t="s">
        <v>66</v>
      </c>
      <c r="B70" s="316">
        <f>SUM(B72:B75)</f>
        <v>1817</v>
      </c>
      <c r="C70" s="306">
        <f>SUM(C72:C75)</f>
        <v>1780</v>
      </c>
      <c r="D70" s="306">
        <f>SUM(D72:D75)</f>
        <v>37</v>
      </c>
      <c r="E70" s="223"/>
    </row>
    <row r="71" spans="1:5" ht="21.75" customHeight="1">
      <c r="A71" s="307" t="s">
        <v>16</v>
      </c>
      <c r="B71" s="308">
        <f>C71+D71</f>
        <v>1107</v>
      </c>
      <c r="C71" s="308">
        <f>C72+C73</f>
        <v>1084</v>
      </c>
      <c r="D71" s="308">
        <f>D72+D73</f>
        <v>23</v>
      </c>
      <c r="E71" s="223"/>
    </row>
    <row r="72" spans="1:5" ht="21.75" customHeight="1">
      <c r="A72" s="324" t="s">
        <v>67</v>
      </c>
      <c r="B72" s="308">
        <f aca="true" t="shared" si="6" ref="B72:B79">C72+D72</f>
        <v>299</v>
      </c>
      <c r="C72" s="308">
        <v>293</v>
      </c>
      <c r="D72" s="308">
        <v>6</v>
      </c>
      <c r="E72" s="209"/>
    </row>
    <row r="73" spans="1:5" ht="21.75" customHeight="1">
      <c r="A73" s="324" t="s">
        <v>68</v>
      </c>
      <c r="B73" s="308">
        <f t="shared" si="6"/>
        <v>808</v>
      </c>
      <c r="C73" s="308">
        <v>791</v>
      </c>
      <c r="D73" s="308">
        <v>17</v>
      </c>
      <c r="E73" s="209"/>
    </row>
    <row r="74" spans="1:5" ht="21.75" customHeight="1">
      <c r="A74" s="324" t="s">
        <v>69</v>
      </c>
      <c r="B74" s="308">
        <f t="shared" si="6"/>
        <v>410</v>
      </c>
      <c r="C74" s="308">
        <v>402</v>
      </c>
      <c r="D74" s="308">
        <v>8</v>
      </c>
      <c r="E74" s="209"/>
    </row>
    <row r="75" spans="1:5" ht="21.75" customHeight="1">
      <c r="A75" s="324" t="s">
        <v>70</v>
      </c>
      <c r="B75" s="308">
        <f t="shared" si="6"/>
        <v>300</v>
      </c>
      <c r="C75" s="308">
        <v>294</v>
      </c>
      <c r="D75" s="308">
        <v>6</v>
      </c>
      <c r="E75" s="209"/>
    </row>
    <row r="76" spans="1:10" ht="21.75" customHeight="1">
      <c r="A76" s="325" t="s">
        <v>71</v>
      </c>
      <c r="B76" s="306">
        <f t="shared" si="6"/>
        <v>1640</v>
      </c>
      <c r="C76" s="306">
        <v>1600</v>
      </c>
      <c r="D76" s="306">
        <v>40</v>
      </c>
      <c r="E76" s="218"/>
      <c r="H76" s="322"/>
      <c r="I76" s="322"/>
      <c r="J76" s="322"/>
    </row>
    <row r="77" spans="1:10" ht="21.75" customHeight="1">
      <c r="A77" s="325" t="s">
        <v>72</v>
      </c>
      <c r="B77" s="306">
        <f t="shared" si="6"/>
        <v>1179</v>
      </c>
      <c r="C77" s="306">
        <v>1154</v>
      </c>
      <c r="D77" s="306">
        <v>25</v>
      </c>
      <c r="E77" s="218"/>
      <c r="H77" s="322"/>
      <c r="I77" s="322"/>
      <c r="J77" s="322"/>
    </row>
    <row r="78" spans="1:10" ht="21.75" customHeight="1">
      <c r="A78" s="311" t="s">
        <v>73</v>
      </c>
      <c r="B78" s="306">
        <f t="shared" si="6"/>
        <v>2855</v>
      </c>
      <c r="C78" s="306">
        <v>2783</v>
      </c>
      <c r="D78" s="306">
        <v>72</v>
      </c>
      <c r="E78" s="218"/>
      <c r="H78" s="322"/>
      <c r="I78" s="322"/>
      <c r="J78" s="322"/>
    </row>
    <row r="79" spans="1:10" ht="21.75" customHeight="1">
      <c r="A79" s="311" t="s">
        <v>74</v>
      </c>
      <c r="B79" s="306">
        <f t="shared" si="6"/>
        <v>774</v>
      </c>
      <c r="C79" s="306">
        <v>758</v>
      </c>
      <c r="D79" s="306">
        <v>16</v>
      </c>
      <c r="E79" s="218"/>
      <c r="H79" s="322"/>
      <c r="I79" s="322"/>
      <c r="J79" s="322"/>
    </row>
    <row r="80" spans="1:5" ht="21.75" customHeight="1">
      <c r="A80" s="315" t="s">
        <v>75</v>
      </c>
      <c r="B80" s="316">
        <f>SUM(B82:B83)</f>
        <v>602</v>
      </c>
      <c r="C80" s="306">
        <f>SUM(C82:C83)</f>
        <v>590</v>
      </c>
      <c r="D80" s="306">
        <f>SUM(D82:D83)</f>
        <v>12</v>
      </c>
      <c r="E80" s="223"/>
    </row>
    <row r="81" spans="1:5" ht="21.75" customHeight="1">
      <c r="A81" s="307" t="s">
        <v>16</v>
      </c>
      <c r="B81" s="308">
        <f aca="true" t="shared" si="7" ref="B81:B86">C81+D81</f>
        <v>602</v>
      </c>
      <c r="C81" s="308">
        <f>C82+C83</f>
        <v>590</v>
      </c>
      <c r="D81" s="308">
        <f>D82+D83</f>
        <v>12</v>
      </c>
      <c r="E81" s="223"/>
    </row>
    <row r="82" spans="1:5" ht="21.75" customHeight="1">
      <c r="A82" s="310" t="s">
        <v>25</v>
      </c>
      <c r="B82" s="308">
        <f t="shared" si="7"/>
        <v>187</v>
      </c>
      <c r="C82" s="308">
        <v>184</v>
      </c>
      <c r="D82" s="308">
        <v>3</v>
      </c>
      <c r="E82" s="248"/>
    </row>
    <row r="83" spans="1:5" ht="21.75" customHeight="1">
      <c r="A83" s="310" t="s">
        <v>76</v>
      </c>
      <c r="B83" s="308">
        <f t="shared" si="7"/>
        <v>415</v>
      </c>
      <c r="C83" s="308">
        <v>406</v>
      </c>
      <c r="D83" s="308">
        <v>9</v>
      </c>
      <c r="E83" s="248"/>
    </row>
    <row r="84" spans="1:5" ht="21.75" customHeight="1">
      <c r="A84" s="326" t="s">
        <v>77</v>
      </c>
      <c r="B84" s="306">
        <f t="shared" si="7"/>
        <v>1417</v>
      </c>
      <c r="C84" s="306">
        <v>1384</v>
      </c>
      <c r="D84" s="306">
        <v>33</v>
      </c>
      <c r="E84" s="248"/>
    </row>
    <row r="85" spans="1:5" ht="21.75" customHeight="1">
      <c r="A85" s="326" t="s">
        <v>78</v>
      </c>
      <c r="B85" s="306">
        <f t="shared" si="7"/>
        <v>471</v>
      </c>
      <c r="C85" s="306">
        <v>462</v>
      </c>
      <c r="D85" s="306">
        <v>9</v>
      </c>
      <c r="E85" s="249"/>
    </row>
    <row r="86" spans="1:5" ht="21.75" customHeight="1">
      <c r="A86" s="315" t="s">
        <v>79</v>
      </c>
      <c r="B86" s="306">
        <f t="shared" si="7"/>
        <v>1902</v>
      </c>
      <c r="C86" s="306">
        <v>1850</v>
      </c>
      <c r="D86" s="306">
        <v>52</v>
      </c>
      <c r="E86" s="249"/>
    </row>
    <row r="87" spans="1:5" ht="21.75" customHeight="1">
      <c r="A87" s="315" t="s">
        <v>80</v>
      </c>
      <c r="B87" s="316">
        <f>SUM(B89:B92)</f>
        <v>2077</v>
      </c>
      <c r="C87" s="316">
        <f>SUM(C89:C92)</f>
        <v>2033</v>
      </c>
      <c r="D87" s="316">
        <f>SUM(D89:D92)</f>
        <v>44</v>
      </c>
      <c r="E87" s="223"/>
    </row>
    <row r="88" spans="1:5" ht="21.75" customHeight="1">
      <c r="A88" s="307" t="s">
        <v>16</v>
      </c>
      <c r="B88" s="308">
        <f aca="true" t="shared" si="8" ref="B88:B93">C88+D88</f>
        <v>1521</v>
      </c>
      <c r="C88" s="308">
        <f>SUM(C89:C91)</f>
        <v>1489</v>
      </c>
      <c r="D88" s="308">
        <f>SUM(D89:D91)</f>
        <v>32</v>
      </c>
      <c r="E88" s="223"/>
    </row>
    <row r="89" spans="1:5" ht="21.75" customHeight="1">
      <c r="A89" s="310" t="s">
        <v>25</v>
      </c>
      <c r="B89" s="308">
        <f t="shared" si="8"/>
        <v>358</v>
      </c>
      <c r="C89" s="308">
        <v>352</v>
      </c>
      <c r="D89" s="308">
        <v>6</v>
      </c>
      <c r="E89" s="248"/>
    </row>
    <row r="90" spans="1:5" ht="21.75" customHeight="1">
      <c r="A90" s="310" t="s">
        <v>81</v>
      </c>
      <c r="B90" s="308">
        <f t="shared" si="8"/>
        <v>651</v>
      </c>
      <c r="C90" s="308">
        <v>637</v>
      </c>
      <c r="D90" s="308">
        <v>14</v>
      </c>
      <c r="E90" s="248"/>
    </row>
    <row r="91" spans="1:5" ht="21.75" customHeight="1">
      <c r="A91" s="310" t="s">
        <v>82</v>
      </c>
      <c r="B91" s="308">
        <f t="shared" si="8"/>
        <v>512</v>
      </c>
      <c r="C91" s="308">
        <v>500</v>
      </c>
      <c r="D91" s="308">
        <v>12</v>
      </c>
      <c r="E91" s="248"/>
    </row>
    <row r="92" spans="1:5" ht="21.75" customHeight="1">
      <c r="A92" s="310" t="s">
        <v>83</v>
      </c>
      <c r="B92" s="308">
        <f t="shared" si="8"/>
        <v>556</v>
      </c>
      <c r="C92" s="308">
        <v>544</v>
      </c>
      <c r="D92" s="308">
        <v>12</v>
      </c>
      <c r="E92" s="248"/>
    </row>
    <row r="93" spans="1:5" ht="21.75" customHeight="1">
      <c r="A93" s="311" t="s">
        <v>84</v>
      </c>
      <c r="B93" s="306">
        <f t="shared" si="8"/>
        <v>1467</v>
      </c>
      <c r="C93" s="306">
        <v>1432</v>
      </c>
      <c r="D93" s="306">
        <v>35</v>
      </c>
      <c r="E93" s="249"/>
    </row>
    <row r="94" spans="1:5" ht="21.75" customHeight="1">
      <c r="A94" s="315" t="s">
        <v>85</v>
      </c>
      <c r="B94" s="316">
        <f>SUM(B96:B102)</f>
        <v>3781</v>
      </c>
      <c r="C94" s="306">
        <f>SUM(C96:C102)</f>
        <v>3694</v>
      </c>
      <c r="D94" s="306">
        <f>SUM(D96:D102)</f>
        <v>87</v>
      </c>
      <c r="E94" s="223"/>
    </row>
    <row r="95" spans="1:5" ht="21.75" customHeight="1">
      <c r="A95" s="307" t="s">
        <v>16</v>
      </c>
      <c r="B95" s="308">
        <f aca="true" t="shared" si="9" ref="B95:B98">C95+D95</f>
        <v>1300</v>
      </c>
      <c r="C95" s="308">
        <f>SUM(C96:C100)</f>
        <v>1274</v>
      </c>
      <c r="D95" s="308">
        <f>SUM(D96:D100)</f>
        <v>26</v>
      </c>
      <c r="E95" s="223"/>
    </row>
    <row r="96" spans="1:5" ht="21.75" customHeight="1">
      <c r="A96" s="309" t="s">
        <v>25</v>
      </c>
      <c r="B96" s="308">
        <f t="shared" si="9"/>
        <v>361</v>
      </c>
      <c r="C96" s="308">
        <v>354</v>
      </c>
      <c r="D96" s="308">
        <v>7</v>
      </c>
      <c r="E96" s="248"/>
    </row>
    <row r="97" spans="1:5" ht="21.75" customHeight="1">
      <c r="A97" s="309" t="s">
        <v>86</v>
      </c>
      <c r="B97" s="308">
        <f t="shared" si="9"/>
        <v>349</v>
      </c>
      <c r="C97" s="308">
        <v>342</v>
      </c>
      <c r="D97" s="308">
        <v>7</v>
      </c>
      <c r="E97" s="248"/>
    </row>
    <row r="98" spans="1:5" ht="21.75" customHeight="1">
      <c r="A98" s="309" t="s">
        <v>87</v>
      </c>
      <c r="B98" s="308">
        <f t="shared" si="9"/>
        <v>247</v>
      </c>
      <c r="C98" s="308">
        <v>242</v>
      </c>
      <c r="D98" s="308">
        <v>5</v>
      </c>
      <c r="E98" s="248"/>
    </row>
    <row r="99" spans="1:5" ht="21.75" customHeight="1">
      <c r="A99" s="309" t="s">
        <v>88</v>
      </c>
      <c r="B99" s="308">
        <f aca="true" t="shared" si="10" ref="B98:B103">C99+D99</f>
        <v>159</v>
      </c>
      <c r="C99" s="308">
        <v>156</v>
      </c>
      <c r="D99" s="308">
        <v>3</v>
      </c>
      <c r="E99" s="248"/>
    </row>
    <row r="100" spans="1:5" ht="21.75" customHeight="1">
      <c r="A100" s="309" t="s">
        <v>89</v>
      </c>
      <c r="B100" s="308">
        <f t="shared" si="10"/>
        <v>184</v>
      </c>
      <c r="C100" s="308">
        <v>180</v>
      </c>
      <c r="D100" s="308">
        <v>4</v>
      </c>
      <c r="E100" s="248"/>
    </row>
    <row r="101" spans="1:5" ht="21.75" customHeight="1">
      <c r="A101" s="309" t="s">
        <v>90</v>
      </c>
      <c r="B101" s="308">
        <f t="shared" si="10"/>
        <v>1341</v>
      </c>
      <c r="C101" s="308">
        <v>1308</v>
      </c>
      <c r="D101" s="308">
        <v>33</v>
      </c>
      <c r="E101" s="248"/>
    </row>
    <row r="102" spans="1:5" ht="21.75" customHeight="1">
      <c r="A102" s="309" t="s">
        <v>91</v>
      </c>
      <c r="B102" s="308">
        <f t="shared" si="10"/>
        <v>1140</v>
      </c>
      <c r="C102" s="308">
        <v>1112</v>
      </c>
      <c r="D102" s="308">
        <v>28</v>
      </c>
      <c r="E102" s="248"/>
    </row>
    <row r="103" spans="1:5" ht="21.75" customHeight="1">
      <c r="A103" s="314" t="s">
        <v>92</v>
      </c>
      <c r="B103" s="306">
        <f t="shared" si="10"/>
        <v>2455</v>
      </c>
      <c r="C103" s="306">
        <v>2386</v>
      </c>
      <c r="D103" s="306">
        <v>69</v>
      </c>
      <c r="E103" s="248"/>
    </row>
    <row r="104" spans="1:5" ht="21.75" customHeight="1">
      <c r="A104" s="314" t="s">
        <v>93</v>
      </c>
      <c r="B104" s="306">
        <f aca="true" t="shared" si="11" ref="B104:B113">C104+D104</f>
        <v>1037</v>
      </c>
      <c r="C104" s="306">
        <v>1013</v>
      </c>
      <c r="D104" s="306">
        <v>24</v>
      </c>
      <c r="E104" s="249"/>
    </row>
    <row r="105" spans="1:5" ht="21.75" customHeight="1">
      <c r="A105" s="311" t="s">
        <v>94</v>
      </c>
      <c r="B105" s="306">
        <f t="shared" si="11"/>
        <v>2300</v>
      </c>
      <c r="C105" s="306">
        <v>2235</v>
      </c>
      <c r="D105" s="306">
        <v>65</v>
      </c>
      <c r="E105" s="249"/>
    </row>
    <row r="106" spans="1:5" ht="21.75" customHeight="1">
      <c r="A106" s="315" t="s">
        <v>95</v>
      </c>
      <c r="B106" s="316">
        <f>SUM(B108:B111)</f>
        <v>5038</v>
      </c>
      <c r="C106" s="316">
        <f>SUM(C108:C111)</f>
        <v>4912</v>
      </c>
      <c r="D106" s="316">
        <f>SUM(D108:D111)</f>
        <v>126</v>
      </c>
      <c r="E106" s="223"/>
    </row>
    <row r="107" spans="1:5" ht="21.75" customHeight="1">
      <c r="A107" s="307" t="s">
        <v>16</v>
      </c>
      <c r="B107" s="308">
        <f t="shared" si="11"/>
        <v>3225</v>
      </c>
      <c r="C107" s="308">
        <f>SUM(C108:C110)</f>
        <v>3143</v>
      </c>
      <c r="D107" s="308">
        <f>SUM(D108:D110)</f>
        <v>82</v>
      </c>
      <c r="E107" s="223"/>
    </row>
    <row r="108" spans="1:5" ht="21.75" customHeight="1">
      <c r="A108" s="310" t="s">
        <v>25</v>
      </c>
      <c r="B108" s="308">
        <f t="shared" si="11"/>
        <v>707</v>
      </c>
      <c r="C108" s="308">
        <v>695</v>
      </c>
      <c r="D108" s="308">
        <v>12</v>
      </c>
      <c r="E108" s="248"/>
    </row>
    <row r="109" spans="1:5" ht="21.75" customHeight="1">
      <c r="A109" s="310" t="s">
        <v>96</v>
      </c>
      <c r="B109" s="308">
        <f t="shared" si="11"/>
        <v>679</v>
      </c>
      <c r="C109" s="308">
        <v>663</v>
      </c>
      <c r="D109" s="308">
        <v>16</v>
      </c>
      <c r="E109" s="248"/>
    </row>
    <row r="110" spans="1:5" ht="21.75" customHeight="1">
      <c r="A110" s="310" t="s">
        <v>97</v>
      </c>
      <c r="B110" s="308">
        <f t="shared" si="11"/>
        <v>1839</v>
      </c>
      <c r="C110" s="308">
        <v>1785</v>
      </c>
      <c r="D110" s="308">
        <v>54</v>
      </c>
      <c r="E110" s="248"/>
    </row>
    <row r="111" spans="1:5" ht="21.75" customHeight="1">
      <c r="A111" s="310" t="s">
        <v>98</v>
      </c>
      <c r="B111" s="308">
        <f t="shared" si="11"/>
        <v>1813</v>
      </c>
      <c r="C111" s="308">
        <v>1769</v>
      </c>
      <c r="D111" s="308">
        <v>44</v>
      </c>
      <c r="E111" s="248"/>
    </row>
    <row r="112" spans="1:5" ht="21.75" customHeight="1">
      <c r="A112" s="326" t="s">
        <v>99</v>
      </c>
      <c r="B112" s="306">
        <f t="shared" si="11"/>
        <v>1657</v>
      </c>
      <c r="C112" s="306">
        <v>1612</v>
      </c>
      <c r="D112" s="306">
        <v>45</v>
      </c>
      <c r="E112" s="249"/>
    </row>
    <row r="113" spans="1:5" ht="21.75" customHeight="1">
      <c r="A113" s="311" t="s">
        <v>100</v>
      </c>
      <c r="B113" s="306">
        <f t="shared" si="11"/>
        <v>1890</v>
      </c>
      <c r="C113" s="306">
        <v>1840</v>
      </c>
      <c r="D113" s="306">
        <v>50</v>
      </c>
      <c r="E113" s="249"/>
    </row>
    <row r="114" spans="1:5" ht="21.75" customHeight="1">
      <c r="A114" s="323" t="s">
        <v>101</v>
      </c>
      <c r="B114" s="316">
        <f>SUM(B116:B120)</f>
        <v>2835</v>
      </c>
      <c r="C114" s="306">
        <f>SUM(C116:C120)</f>
        <v>2774</v>
      </c>
      <c r="D114" s="306">
        <f>SUM(D116:D120)</f>
        <v>61</v>
      </c>
      <c r="E114" s="223"/>
    </row>
    <row r="115" spans="1:5" ht="21.75" customHeight="1">
      <c r="A115" s="307" t="s">
        <v>16</v>
      </c>
      <c r="B115" s="308">
        <f>C115+D115</f>
        <v>1086</v>
      </c>
      <c r="C115" s="308">
        <f>C116+C117</f>
        <v>1061</v>
      </c>
      <c r="D115" s="308">
        <f>D116+D117</f>
        <v>25</v>
      </c>
      <c r="E115" s="223"/>
    </row>
    <row r="116" spans="1:5" ht="21.75" customHeight="1">
      <c r="A116" s="324" t="s">
        <v>102</v>
      </c>
      <c r="B116" s="308">
        <f aca="true" t="shared" si="12" ref="B116:B123">C116+D116</f>
        <v>345</v>
      </c>
      <c r="C116" s="308">
        <v>337</v>
      </c>
      <c r="D116" s="308">
        <v>8</v>
      </c>
      <c r="E116" s="209"/>
    </row>
    <row r="117" spans="1:5" ht="21.75" customHeight="1">
      <c r="A117" s="324" t="s">
        <v>103</v>
      </c>
      <c r="B117" s="308">
        <f t="shared" si="12"/>
        <v>741</v>
      </c>
      <c r="C117" s="308">
        <v>724</v>
      </c>
      <c r="D117" s="308">
        <v>17</v>
      </c>
      <c r="E117" s="209"/>
    </row>
    <row r="118" spans="1:5" ht="21.75" customHeight="1">
      <c r="A118" s="324" t="s">
        <v>104</v>
      </c>
      <c r="B118" s="308">
        <f t="shared" si="12"/>
        <v>498</v>
      </c>
      <c r="C118" s="308">
        <v>488</v>
      </c>
      <c r="D118" s="308">
        <v>10</v>
      </c>
      <c r="E118" s="209"/>
    </row>
    <row r="119" spans="1:5" ht="21.75" customHeight="1">
      <c r="A119" s="324" t="s">
        <v>105</v>
      </c>
      <c r="B119" s="308">
        <f t="shared" si="12"/>
        <v>666</v>
      </c>
      <c r="C119" s="308">
        <v>652</v>
      </c>
      <c r="D119" s="308">
        <v>14</v>
      </c>
      <c r="E119" s="209"/>
    </row>
    <row r="120" spans="1:5" ht="21.75" customHeight="1">
      <c r="A120" s="324" t="s">
        <v>106</v>
      </c>
      <c r="B120" s="308">
        <f t="shared" si="12"/>
        <v>585</v>
      </c>
      <c r="C120" s="308">
        <v>573</v>
      </c>
      <c r="D120" s="308">
        <v>12</v>
      </c>
      <c r="E120" s="209"/>
    </row>
    <row r="121" spans="1:5" ht="21.75" customHeight="1">
      <c r="A121" s="325" t="s">
        <v>107</v>
      </c>
      <c r="B121" s="306">
        <f t="shared" si="12"/>
        <v>1523</v>
      </c>
      <c r="C121" s="306">
        <v>1486</v>
      </c>
      <c r="D121" s="306">
        <v>37</v>
      </c>
      <c r="E121" s="218"/>
    </row>
    <row r="122" spans="1:5" ht="21.75" customHeight="1">
      <c r="A122" s="325" t="s">
        <v>108</v>
      </c>
      <c r="B122" s="306">
        <f t="shared" si="12"/>
        <v>283</v>
      </c>
      <c r="C122" s="306">
        <v>278</v>
      </c>
      <c r="D122" s="306">
        <v>5</v>
      </c>
      <c r="E122" s="218"/>
    </row>
    <row r="123" spans="1:5" ht="21.75" customHeight="1">
      <c r="A123" s="311" t="s">
        <v>109</v>
      </c>
      <c r="B123" s="306">
        <f t="shared" si="12"/>
        <v>351</v>
      </c>
      <c r="C123" s="306">
        <v>344</v>
      </c>
      <c r="D123" s="306">
        <v>7</v>
      </c>
      <c r="E123" s="218"/>
    </row>
    <row r="124" spans="1:5" ht="21.75" customHeight="1">
      <c r="A124" s="315" t="s">
        <v>110</v>
      </c>
      <c r="B124" s="316">
        <f>SUM(B126:B128)</f>
        <v>1255</v>
      </c>
      <c r="C124" s="306">
        <f>SUM(C126:C128)</f>
        <v>1224</v>
      </c>
      <c r="D124" s="306">
        <f>SUM(D126:D128)</f>
        <v>31</v>
      </c>
      <c r="E124" s="223"/>
    </row>
    <row r="125" spans="1:5" ht="21.75" customHeight="1">
      <c r="A125" s="307" t="s">
        <v>16</v>
      </c>
      <c r="B125" s="308">
        <f aca="true" t="shared" si="13" ref="B125:B129">C125+D125</f>
        <v>1255</v>
      </c>
      <c r="C125" s="308">
        <f>SUM(C126:C128)</f>
        <v>1224</v>
      </c>
      <c r="D125" s="308">
        <f>SUM(D126:D128)</f>
        <v>31</v>
      </c>
      <c r="E125" s="223"/>
    </row>
    <row r="126" spans="1:5" ht="21.75" customHeight="1">
      <c r="A126" s="317" t="s">
        <v>25</v>
      </c>
      <c r="B126" s="308">
        <f t="shared" si="13"/>
        <v>64</v>
      </c>
      <c r="C126" s="308">
        <v>63</v>
      </c>
      <c r="D126" s="308">
        <v>1</v>
      </c>
      <c r="E126" s="248"/>
    </row>
    <row r="127" spans="1:5" ht="21.75" customHeight="1">
      <c r="A127" s="309" t="s">
        <v>111</v>
      </c>
      <c r="B127" s="308">
        <f t="shared" si="13"/>
        <v>958</v>
      </c>
      <c r="C127" s="308">
        <v>933</v>
      </c>
      <c r="D127" s="308">
        <v>25</v>
      </c>
      <c r="E127" s="248"/>
    </row>
    <row r="128" spans="1:5" ht="21.75" customHeight="1">
      <c r="A128" s="309" t="s">
        <v>112</v>
      </c>
      <c r="B128" s="308">
        <f t="shared" si="13"/>
        <v>233</v>
      </c>
      <c r="C128" s="308">
        <v>228</v>
      </c>
      <c r="D128" s="308">
        <v>5</v>
      </c>
      <c r="E128" s="248"/>
    </row>
    <row r="129" spans="1:5" ht="21.75" customHeight="1">
      <c r="A129" s="311" t="s">
        <v>113</v>
      </c>
      <c r="B129" s="306">
        <f t="shared" si="13"/>
        <v>1257</v>
      </c>
      <c r="C129" s="306">
        <v>1227</v>
      </c>
      <c r="D129" s="306">
        <v>30</v>
      </c>
      <c r="E129" s="249"/>
    </row>
    <row r="130" spans="1:5" ht="21.75" customHeight="1">
      <c r="A130" s="311" t="s">
        <v>114</v>
      </c>
      <c r="B130" s="316">
        <f>SUM(B132:B134)</f>
        <v>1778</v>
      </c>
      <c r="C130" s="306">
        <f>SUM(C132:C134)</f>
        <v>1741</v>
      </c>
      <c r="D130" s="306">
        <f>SUM(D132:D134)</f>
        <v>37</v>
      </c>
      <c r="E130" s="223"/>
    </row>
    <row r="131" spans="1:5" ht="21.75" customHeight="1">
      <c r="A131" s="307" t="s">
        <v>16</v>
      </c>
      <c r="B131" s="308">
        <f aca="true" t="shared" si="14" ref="B131:B137">C131+D131</f>
        <v>1778</v>
      </c>
      <c r="C131" s="308">
        <f>SUM(C132:C134)</f>
        <v>1741</v>
      </c>
      <c r="D131" s="308">
        <f>SUM(D132:D134)</f>
        <v>37</v>
      </c>
      <c r="E131" s="223"/>
    </row>
    <row r="132" spans="1:5" ht="21.75" customHeight="1">
      <c r="A132" s="310" t="s">
        <v>25</v>
      </c>
      <c r="B132" s="308">
        <f t="shared" si="14"/>
        <v>927</v>
      </c>
      <c r="C132" s="308">
        <v>911</v>
      </c>
      <c r="D132" s="308">
        <v>16</v>
      </c>
      <c r="E132" s="248"/>
    </row>
    <row r="133" spans="1:5" ht="21.75" customHeight="1">
      <c r="A133" s="310" t="s">
        <v>115</v>
      </c>
      <c r="B133" s="308">
        <f t="shared" si="14"/>
        <v>216</v>
      </c>
      <c r="C133" s="308">
        <v>211</v>
      </c>
      <c r="D133" s="308">
        <v>5</v>
      </c>
      <c r="E133" s="248"/>
    </row>
    <row r="134" spans="1:5" ht="21.75" customHeight="1">
      <c r="A134" s="310" t="s">
        <v>116</v>
      </c>
      <c r="B134" s="308">
        <f t="shared" si="14"/>
        <v>635</v>
      </c>
      <c r="C134" s="308">
        <v>619</v>
      </c>
      <c r="D134" s="308">
        <v>16</v>
      </c>
      <c r="E134" s="248"/>
    </row>
    <row r="135" spans="1:5" ht="21.75" customHeight="1">
      <c r="A135" s="326" t="s">
        <v>117</v>
      </c>
      <c r="B135" s="306">
        <f t="shared" si="14"/>
        <v>1249</v>
      </c>
      <c r="C135" s="306">
        <v>1217</v>
      </c>
      <c r="D135" s="306">
        <v>32</v>
      </c>
      <c r="E135" s="248"/>
    </row>
    <row r="136" spans="1:5" ht="21.75" customHeight="1">
      <c r="A136" s="315" t="s">
        <v>118</v>
      </c>
      <c r="B136" s="306">
        <f t="shared" si="14"/>
        <v>1868</v>
      </c>
      <c r="C136" s="306">
        <v>1807</v>
      </c>
      <c r="D136" s="306">
        <v>61</v>
      </c>
      <c r="E136" s="249"/>
    </row>
    <row r="137" spans="1:5" ht="21.75" customHeight="1">
      <c r="A137" s="311" t="s">
        <v>119</v>
      </c>
      <c r="B137" s="306">
        <f t="shared" si="14"/>
        <v>1253</v>
      </c>
      <c r="C137" s="306">
        <v>1223</v>
      </c>
      <c r="D137" s="306">
        <v>30</v>
      </c>
      <c r="E137" s="249"/>
    </row>
    <row r="138" spans="1:5" ht="21.75" customHeight="1">
      <c r="A138" s="311" t="s">
        <v>120</v>
      </c>
      <c r="B138" s="316">
        <f>SUM(B140:B143)</f>
        <v>1185</v>
      </c>
      <c r="C138" s="316">
        <f>SUM(C140:C143)</f>
        <v>1162</v>
      </c>
      <c r="D138" s="316">
        <f>SUM(D140:D143)</f>
        <v>23</v>
      </c>
      <c r="E138" s="223"/>
    </row>
    <row r="139" spans="1:5" ht="21.75" customHeight="1">
      <c r="A139" s="307" t="s">
        <v>16</v>
      </c>
      <c r="B139" s="308">
        <f>C139+D139</f>
        <v>627</v>
      </c>
      <c r="C139" s="308">
        <f>SUM(C140:C142)</f>
        <v>615</v>
      </c>
      <c r="D139" s="308">
        <f>SUM(D140:D142)</f>
        <v>12</v>
      </c>
      <c r="E139" s="223"/>
    </row>
    <row r="140" spans="1:5" ht="21.75" customHeight="1">
      <c r="A140" s="309" t="s">
        <v>25</v>
      </c>
      <c r="B140" s="308">
        <f aca="true" t="shared" si="15" ref="B140:B145">C140+D140</f>
        <v>66</v>
      </c>
      <c r="C140" s="308">
        <v>65</v>
      </c>
      <c r="D140" s="308">
        <v>1</v>
      </c>
      <c r="E140" s="248"/>
    </row>
    <row r="141" spans="1:5" ht="21.75" customHeight="1">
      <c r="A141" s="309" t="s">
        <v>121</v>
      </c>
      <c r="B141" s="308">
        <f t="shared" si="15"/>
        <v>262</v>
      </c>
      <c r="C141" s="308">
        <v>257</v>
      </c>
      <c r="D141" s="308">
        <v>5</v>
      </c>
      <c r="E141" s="248"/>
    </row>
    <row r="142" spans="1:5" ht="21.75" customHeight="1">
      <c r="A142" s="309" t="s">
        <v>122</v>
      </c>
      <c r="B142" s="308">
        <f t="shared" si="15"/>
        <v>299</v>
      </c>
      <c r="C142" s="308">
        <v>293</v>
      </c>
      <c r="D142" s="308">
        <v>6</v>
      </c>
      <c r="E142" s="248"/>
    </row>
    <row r="143" spans="1:5" ht="21.75" customHeight="1">
      <c r="A143" s="309" t="s">
        <v>123</v>
      </c>
      <c r="B143" s="308">
        <f t="shared" si="15"/>
        <v>558</v>
      </c>
      <c r="C143" s="308">
        <v>547</v>
      </c>
      <c r="D143" s="308">
        <v>11</v>
      </c>
      <c r="E143" s="248"/>
    </row>
    <row r="144" spans="1:5" ht="21.75" customHeight="1">
      <c r="A144" s="314" t="s">
        <v>124</v>
      </c>
      <c r="B144" s="306">
        <f t="shared" si="15"/>
        <v>1408</v>
      </c>
      <c r="C144" s="306">
        <v>1373</v>
      </c>
      <c r="D144" s="306">
        <v>35</v>
      </c>
      <c r="E144" s="249"/>
    </row>
    <row r="145" spans="1:5" ht="21.75" customHeight="1">
      <c r="A145" s="311" t="s">
        <v>125</v>
      </c>
      <c r="B145" s="306">
        <f t="shared" si="15"/>
        <v>466</v>
      </c>
      <c r="C145" s="306">
        <v>456</v>
      </c>
      <c r="D145" s="306">
        <v>10</v>
      </c>
      <c r="E145" s="249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287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288</v>
      </c>
      <c r="B2" s="12" t="s">
        <v>289</v>
      </c>
      <c r="C2" s="12"/>
      <c r="D2" s="12"/>
      <c r="E2" s="12" t="s">
        <v>290</v>
      </c>
      <c r="F2" s="12"/>
      <c r="G2" s="12"/>
      <c r="H2" s="12" t="s">
        <v>291</v>
      </c>
      <c r="I2" s="12"/>
      <c r="J2" s="12"/>
      <c r="K2" s="12"/>
      <c r="L2" s="12"/>
      <c r="M2" s="12" t="s">
        <v>292</v>
      </c>
      <c r="N2" s="13"/>
    </row>
    <row r="3" spans="1:14" ht="52.5" customHeight="1">
      <c r="A3" s="12"/>
      <c r="B3" s="12" t="s">
        <v>293</v>
      </c>
      <c r="C3" s="12" t="s">
        <v>294</v>
      </c>
      <c r="D3" s="12" t="s">
        <v>295</v>
      </c>
      <c r="E3" s="12" t="s">
        <v>293</v>
      </c>
      <c r="F3" s="12" t="s">
        <v>294</v>
      </c>
      <c r="G3" s="12" t="s">
        <v>295</v>
      </c>
      <c r="H3" s="13" t="s">
        <v>128</v>
      </c>
      <c r="I3" s="64" t="s">
        <v>296</v>
      </c>
      <c r="J3" s="12" t="s">
        <v>297</v>
      </c>
      <c r="K3" s="12" t="s">
        <v>298</v>
      </c>
      <c r="L3" s="12" t="s">
        <v>299</v>
      </c>
      <c r="M3" s="64" t="s">
        <v>300</v>
      </c>
      <c r="N3" s="13" t="s">
        <v>220</v>
      </c>
    </row>
    <row r="4" spans="1:228" s="1" customFormat="1" ht="24.75" customHeight="1">
      <c r="A4" s="14" t="s">
        <v>279</v>
      </c>
      <c r="B4" s="14" t="s">
        <v>301</v>
      </c>
      <c r="C4" s="15" t="s">
        <v>302</v>
      </c>
      <c r="D4" s="15"/>
      <c r="E4" s="14" t="s">
        <v>301</v>
      </c>
      <c r="F4" s="15" t="s">
        <v>302</v>
      </c>
      <c r="G4" s="15"/>
      <c r="H4" s="16" t="s">
        <v>303</v>
      </c>
      <c r="I4" s="65"/>
      <c r="J4" s="66"/>
      <c r="K4" s="66" t="s">
        <v>303</v>
      </c>
      <c r="L4" s="66" t="s">
        <v>303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304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305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128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143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145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146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148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306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128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150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152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153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154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156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157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158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160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161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163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164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143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307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165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307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167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139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168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307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265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170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171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307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173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174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307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176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146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307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177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179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180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181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307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183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184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307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186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187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307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308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38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1.25390625" style="254" customWidth="1"/>
    <col min="2" max="2" width="10.00390625" style="254" customWidth="1"/>
    <col min="3" max="3" width="16.25390625" style="254" customWidth="1"/>
    <col min="4" max="4" width="14.00390625" style="254" customWidth="1"/>
    <col min="5" max="5" width="16.125" style="254" customWidth="1"/>
    <col min="6" max="6" width="22.125" style="254" customWidth="1"/>
    <col min="7" max="213" width="9.00390625" style="254" customWidth="1"/>
    <col min="214" max="16384" width="9.00390625" style="251" customWidth="1"/>
  </cols>
  <sheetData>
    <row r="1" spans="1:213" s="251" customFormat="1" ht="24" customHeight="1">
      <c r="A1" s="255" t="s">
        <v>126</v>
      </c>
      <c r="B1" s="255"/>
      <c r="C1" s="255"/>
      <c r="D1" s="255"/>
      <c r="E1" s="255"/>
      <c r="F1" s="255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</row>
    <row r="2" spans="1:213" s="252" customFormat="1" ht="33.75" customHeight="1">
      <c r="A2" s="256" t="s">
        <v>127</v>
      </c>
      <c r="B2" s="257"/>
      <c r="C2" s="257"/>
      <c r="D2" s="257"/>
      <c r="E2" s="257"/>
      <c r="F2" s="257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</row>
    <row r="3" spans="1:213" s="251" customFormat="1" ht="18" customHeight="1">
      <c r="A3" s="259"/>
      <c r="B3" s="259"/>
      <c r="C3" s="259"/>
      <c r="D3" s="259"/>
      <c r="E3" s="259"/>
      <c r="F3" s="260" t="s">
        <v>2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</row>
    <row r="4" spans="1:213" s="251" customFormat="1" ht="21.75" customHeight="1">
      <c r="A4" s="261" t="s">
        <v>3</v>
      </c>
      <c r="B4" s="261" t="s">
        <v>128</v>
      </c>
      <c r="C4" s="262" t="s">
        <v>129</v>
      </c>
      <c r="D4" s="262"/>
      <c r="E4" s="262"/>
      <c r="F4" s="262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</row>
    <row r="5" spans="1:213" s="251" customFormat="1" ht="21.75" customHeight="1">
      <c r="A5" s="263"/>
      <c r="B5" s="263"/>
      <c r="C5" s="264" t="s">
        <v>130</v>
      </c>
      <c r="D5" s="264"/>
      <c r="E5" s="264"/>
      <c r="F5" s="265" t="s">
        <v>131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</row>
    <row r="6" spans="1:213" s="251" customFormat="1" ht="51" customHeight="1">
      <c r="A6" s="263"/>
      <c r="B6" s="263"/>
      <c r="C6" s="264" t="s">
        <v>132</v>
      </c>
      <c r="D6" s="264"/>
      <c r="E6" s="264" t="s">
        <v>133</v>
      </c>
      <c r="F6" s="264" t="s">
        <v>134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</row>
    <row r="7" spans="1:213" s="251" customFormat="1" ht="48" customHeight="1">
      <c r="A7" s="266"/>
      <c r="B7" s="266"/>
      <c r="C7" s="267" t="s">
        <v>135</v>
      </c>
      <c r="D7" s="267" t="s">
        <v>136</v>
      </c>
      <c r="E7" s="267" t="s">
        <v>137</v>
      </c>
      <c r="F7" s="267" t="s">
        <v>138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</row>
    <row r="8" spans="1:213" s="251" customFormat="1" ht="21.75" customHeight="1">
      <c r="A8" s="268" t="s">
        <v>8</v>
      </c>
      <c r="B8" s="269">
        <f>B9+B10+B11+B12+B13+B14+B15+B24+B30+B31+B37+B38+B39+B40+B41+B49+B50+B58+B59+B60+B61+B62+B67+B68+B69+B70+B76+B77+B78+B79+B80+B83+B84+B85+B86+B91+B92+B100+B101+B102+B103+B108+B109+B110+B117+B118+B119+B120+B124+B125+B129+B130+B131+B132+B137+B138</f>
        <v>288082</v>
      </c>
      <c r="C8" s="269">
        <f>C9+C10+C11+C12+C13+C14+C15+C24+C30+C31+C37+C38+C39+C40+C41+C49+C50+C58+C59+C60+C61+C62+C67+C68+C69+C70+C76+C77+C78+C79+C80+C83+C84+C85+C86+C91+C92+C100+C101+C102+C103+C108+C109+C110+C117+C118+C119+C120+C124+C125+C129+C130+C131+C132+C137+C138</f>
        <v>160581</v>
      </c>
      <c r="D8" s="269">
        <f>D9+D10+D11+D12+D13+D14+D15+D24+D30+D31+D37+D38+D39+D40+D41+D49+D50+D58+D59+D60+D61+D62+D67+D68+D69+D70+D76+D77+D78+D79+D80+D83+D84+D85+D86+D91+D92+D100+D101+D102+D103+D108+D109+D110+D117+D118+D119+D120+D124+D125+D129+D130+D131+D132+D137+D138</f>
        <v>76584</v>
      </c>
      <c r="E8" s="269">
        <f>E9+E10+E11+E12+E13+E14+E15+E24+E30+E31+E37+E38+E39+E40+E41+E49+E50+E58+E59+E60+E61+E62+E67+E68+E69+E70+E76+E77+E78+E79+E80+E83+E84+E85+E86+E91+E92+E100+E101+E102+E103+E108+E109+E110+E117+E118+E119+E120+E124+E125+E129+E130+E131+E132+E137+E138</f>
        <v>19903</v>
      </c>
      <c r="F8" s="269">
        <f>F9+F10+F11+F12+F13+F14+F15+F24+F30+F31+F37+F38+F39+F40+F41+F49+F50+F58+F59+F60+F61+F62+F67+F68+F69+F70+F76+F77+F78+F79+F80+F83+F84+F85+F86+F91+F92+F100+F101+F102+F103+F108+F109+F110+F117+F118+F119+F120+F124+F125+F129+F130+F131+F132+F137+F138</f>
        <v>31014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</row>
    <row r="9" spans="1:213" s="251" customFormat="1" ht="21.75" customHeight="1">
      <c r="A9" s="270" t="s">
        <v>9</v>
      </c>
      <c r="B9" s="270">
        <f>C9+D9+E9+F9</f>
        <v>12722</v>
      </c>
      <c r="C9" s="270">
        <v>6717</v>
      </c>
      <c r="D9" s="270">
        <v>3198</v>
      </c>
      <c r="E9" s="270">
        <v>1512</v>
      </c>
      <c r="F9" s="270">
        <v>1295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</row>
    <row r="10" spans="1:213" s="251" customFormat="1" ht="21.75" customHeight="1">
      <c r="A10" s="270" t="s">
        <v>10</v>
      </c>
      <c r="B10" s="270">
        <f>C10+D10+E10+F10</f>
        <v>1877</v>
      </c>
      <c r="C10" s="270">
        <v>844</v>
      </c>
      <c r="D10" s="270">
        <v>407</v>
      </c>
      <c r="E10" s="270">
        <v>461</v>
      </c>
      <c r="F10" s="270">
        <v>165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</row>
    <row r="11" spans="1:213" s="251" customFormat="1" ht="21.75" customHeight="1">
      <c r="A11" s="270" t="s">
        <v>11</v>
      </c>
      <c r="B11" s="270">
        <f aca="true" t="shared" si="0" ref="B11:B16">C11+D11+E11+F11</f>
        <v>2353</v>
      </c>
      <c r="C11" s="270">
        <v>1018</v>
      </c>
      <c r="D11" s="270">
        <v>484</v>
      </c>
      <c r="E11" s="270">
        <v>655</v>
      </c>
      <c r="F11" s="270">
        <v>196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</row>
    <row r="12" spans="1:213" s="251" customFormat="1" ht="21.75" customHeight="1">
      <c r="A12" s="270" t="s">
        <v>12</v>
      </c>
      <c r="B12" s="270">
        <f t="shared" si="0"/>
        <v>2293</v>
      </c>
      <c r="C12" s="270">
        <v>1263</v>
      </c>
      <c r="D12" s="270">
        <v>605</v>
      </c>
      <c r="E12" s="270">
        <v>180</v>
      </c>
      <c r="F12" s="270">
        <v>245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</row>
    <row r="13" spans="1:213" s="251" customFormat="1" ht="21.75" customHeight="1">
      <c r="A13" s="270" t="s">
        <v>13</v>
      </c>
      <c r="B13" s="270">
        <f t="shared" si="0"/>
        <v>1489</v>
      </c>
      <c r="C13" s="270">
        <v>777</v>
      </c>
      <c r="D13" s="270">
        <v>369</v>
      </c>
      <c r="E13" s="270">
        <v>194</v>
      </c>
      <c r="F13" s="270">
        <v>149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</row>
    <row r="14" spans="1:213" s="251" customFormat="1" ht="21.75" customHeight="1">
      <c r="A14" s="270" t="s">
        <v>14</v>
      </c>
      <c r="B14" s="270">
        <f t="shared" si="0"/>
        <v>1207</v>
      </c>
      <c r="C14" s="270">
        <v>629</v>
      </c>
      <c r="D14" s="270">
        <v>300</v>
      </c>
      <c r="E14" s="270">
        <v>156</v>
      </c>
      <c r="F14" s="270">
        <v>122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/>
    </row>
    <row r="15" spans="1:213" s="251" customFormat="1" ht="21.75" customHeight="1">
      <c r="A15" s="270" t="s">
        <v>139</v>
      </c>
      <c r="B15" s="269">
        <f>SUM(B16:B23)</f>
        <v>8531</v>
      </c>
      <c r="C15" s="269">
        <f>SUM(C16:C23)</f>
        <v>4592</v>
      </c>
      <c r="D15" s="269">
        <f>SUM(D16:D23)</f>
        <v>2191</v>
      </c>
      <c r="E15" s="269">
        <f>SUM(E16:E23)</f>
        <v>861</v>
      </c>
      <c r="F15" s="269">
        <f>SUM(F16:F23)</f>
        <v>887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</row>
    <row r="16" spans="1:213" s="251" customFormat="1" ht="21.75" customHeight="1">
      <c r="A16" s="271" t="s">
        <v>140</v>
      </c>
      <c r="B16" s="272">
        <f t="shared" si="0"/>
        <v>110</v>
      </c>
      <c r="C16" s="272">
        <v>66</v>
      </c>
      <c r="D16" s="272">
        <v>31</v>
      </c>
      <c r="E16" s="272">
        <v>0</v>
      </c>
      <c r="F16" s="272">
        <v>13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</row>
    <row r="17" spans="1:213" s="251" customFormat="1" ht="21.75" customHeight="1">
      <c r="A17" s="271" t="s">
        <v>141</v>
      </c>
      <c r="B17" s="272">
        <f aca="true" t="shared" si="1" ref="B17:B23">C17+D17+E17+F17</f>
        <v>347</v>
      </c>
      <c r="C17" s="272">
        <v>151</v>
      </c>
      <c r="D17" s="272">
        <v>72</v>
      </c>
      <c r="E17" s="272">
        <v>95</v>
      </c>
      <c r="F17" s="272">
        <v>29</v>
      </c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</row>
    <row r="18" spans="1:213" s="251" customFormat="1" ht="21.75" customHeight="1">
      <c r="A18" s="271" t="s">
        <v>18</v>
      </c>
      <c r="B18" s="272">
        <f t="shared" si="1"/>
        <v>168</v>
      </c>
      <c r="C18" s="272">
        <v>49</v>
      </c>
      <c r="D18" s="272">
        <v>23</v>
      </c>
      <c r="E18" s="272">
        <v>87</v>
      </c>
      <c r="F18" s="272">
        <v>9</v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</row>
    <row r="19" spans="1:213" s="251" customFormat="1" ht="21.75" customHeight="1">
      <c r="A19" s="271" t="s">
        <v>142</v>
      </c>
      <c r="B19" s="272">
        <f t="shared" si="1"/>
        <v>1266</v>
      </c>
      <c r="C19" s="272">
        <v>680</v>
      </c>
      <c r="D19" s="272">
        <v>325</v>
      </c>
      <c r="E19" s="272">
        <v>129</v>
      </c>
      <c r="F19" s="272">
        <v>132</v>
      </c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</row>
    <row r="20" spans="1:213" s="251" customFormat="1" ht="21.75" customHeight="1">
      <c r="A20" s="271" t="s">
        <v>20</v>
      </c>
      <c r="B20" s="272">
        <f t="shared" si="1"/>
        <v>755</v>
      </c>
      <c r="C20" s="272">
        <v>385</v>
      </c>
      <c r="D20" s="272">
        <v>184</v>
      </c>
      <c r="E20" s="272">
        <v>111</v>
      </c>
      <c r="F20" s="272">
        <v>75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</row>
    <row r="21" spans="1:213" s="251" customFormat="1" ht="21.75" customHeight="1">
      <c r="A21" s="273" t="s">
        <v>21</v>
      </c>
      <c r="B21" s="272">
        <f t="shared" si="1"/>
        <v>2659</v>
      </c>
      <c r="C21" s="274">
        <v>1488</v>
      </c>
      <c r="D21" s="274">
        <v>710</v>
      </c>
      <c r="E21" s="272">
        <v>174</v>
      </c>
      <c r="F21" s="272">
        <v>287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</row>
    <row r="22" spans="1:213" s="251" customFormat="1" ht="21.75" customHeight="1">
      <c r="A22" s="273" t="s">
        <v>22</v>
      </c>
      <c r="B22" s="272">
        <f t="shared" si="1"/>
        <v>1528</v>
      </c>
      <c r="C22" s="274">
        <v>836</v>
      </c>
      <c r="D22" s="274">
        <v>399</v>
      </c>
      <c r="E22" s="272">
        <v>132</v>
      </c>
      <c r="F22" s="272">
        <v>161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</row>
    <row r="23" spans="1:213" s="251" customFormat="1" ht="21.75" customHeight="1">
      <c r="A23" s="273" t="s">
        <v>23</v>
      </c>
      <c r="B23" s="272">
        <f t="shared" si="1"/>
        <v>1698</v>
      </c>
      <c r="C23" s="274">
        <v>937</v>
      </c>
      <c r="D23" s="274">
        <v>447</v>
      </c>
      <c r="E23" s="272">
        <v>133</v>
      </c>
      <c r="F23" s="272">
        <v>181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</row>
    <row r="24" spans="1:213" s="251" customFormat="1" ht="21.75" customHeight="1">
      <c r="A24" s="270" t="s">
        <v>143</v>
      </c>
      <c r="B24" s="269">
        <f>SUM(B25:B29)</f>
        <v>9434</v>
      </c>
      <c r="C24" s="269">
        <f>SUM(C25:C29)</f>
        <v>5248</v>
      </c>
      <c r="D24" s="269">
        <f>SUM(D25:D29)</f>
        <v>2505</v>
      </c>
      <c r="E24" s="269">
        <f>SUM(E25:E29)</f>
        <v>667</v>
      </c>
      <c r="F24" s="269">
        <f>SUM(F25:F29)</f>
        <v>1014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</row>
    <row r="25" spans="1:213" s="251" customFormat="1" ht="21.75" customHeight="1">
      <c r="A25" s="275" t="s">
        <v>144</v>
      </c>
      <c r="B25" s="272">
        <f aca="true" t="shared" si="2" ref="B25:B30">C25+D25+E25+F25</f>
        <v>435</v>
      </c>
      <c r="C25" s="272">
        <v>209</v>
      </c>
      <c r="D25" s="276">
        <v>98</v>
      </c>
      <c r="E25" s="272">
        <v>88</v>
      </c>
      <c r="F25" s="272">
        <v>40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</row>
    <row r="26" spans="1:213" s="251" customFormat="1" ht="21.75" customHeight="1">
      <c r="A26" s="271" t="s">
        <v>26</v>
      </c>
      <c r="B26" s="272">
        <f t="shared" si="2"/>
        <v>1530</v>
      </c>
      <c r="C26" s="272">
        <v>838</v>
      </c>
      <c r="D26" s="272">
        <v>403</v>
      </c>
      <c r="E26" s="272">
        <v>126</v>
      </c>
      <c r="F26" s="272">
        <v>163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  <c r="HE26" s="254"/>
    </row>
    <row r="27" spans="1:213" s="251" customFormat="1" ht="21.75" customHeight="1">
      <c r="A27" s="271" t="s">
        <v>145</v>
      </c>
      <c r="B27" s="272">
        <f t="shared" si="2"/>
        <v>792</v>
      </c>
      <c r="C27" s="272">
        <v>412</v>
      </c>
      <c r="D27" s="272">
        <v>196</v>
      </c>
      <c r="E27" s="272">
        <v>105</v>
      </c>
      <c r="F27" s="272">
        <v>79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</row>
    <row r="28" spans="1:213" s="251" customFormat="1" ht="21.75" customHeight="1">
      <c r="A28" s="275" t="s">
        <v>28</v>
      </c>
      <c r="B28" s="272">
        <f t="shared" si="2"/>
        <v>4629</v>
      </c>
      <c r="C28" s="272">
        <v>2644</v>
      </c>
      <c r="D28" s="276">
        <v>1262</v>
      </c>
      <c r="E28" s="272">
        <v>212</v>
      </c>
      <c r="F28" s="272">
        <v>511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</row>
    <row r="29" spans="1:213" s="251" customFormat="1" ht="21.75" customHeight="1">
      <c r="A29" s="275" t="s">
        <v>29</v>
      </c>
      <c r="B29" s="272">
        <f t="shared" si="2"/>
        <v>2048</v>
      </c>
      <c r="C29" s="272">
        <v>1145</v>
      </c>
      <c r="D29" s="276">
        <v>546</v>
      </c>
      <c r="E29" s="272">
        <v>136</v>
      </c>
      <c r="F29" s="272">
        <v>221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</row>
    <row r="30" spans="1:213" s="251" customFormat="1" ht="21.75" customHeight="1">
      <c r="A30" s="277" t="s">
        <v>30</v>
      </c>
      <c r="B30" s="270">
        <f t="shared" si="2"/>
        <v>2416</v>
      </c>
      <c r="C30" s="270">
        <v>1347</v>
      </c>
      <c r="D30" s="278">
        <v>644</v>
      </c>
      <c r="E30" s="270">
        <v>164</v>
      </c>
      <c r="F30" s="270">
        <v>261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J30" s="254"/>
      <c r="GK30" s="254"/>
      <c r="GL30" s="254"/>
      <c r="GM30" s="254"/>
      <c r="GN30" s="254"/>
      <c r="GO30" s="254"/>
      <c r="GP30" s="254"/>
      <c r="GQ30" s="254"/>
      <c r="GR30" s="254"/>
      <c r="GS30" s="254"/>
      <c r="GT30" s="254"/>
      <c r="GU30" s="254"/>
      <c r="GV30" s="254"/>
      <c r="GW30" s="254"/>
      <c r="GX30" s="254"/>
      <c r="GY30" s="254"/>
      <c r="GZ30" s="254"/>
      <c r="HA30" s="254"/>
      <c r="HB30" s="254"/>
      <c r="HC30" s="254"/>
      <c r="HD30" s="254"/>
      <c r="HE30" s="254"/>
    </row>
    <row r="31" spans="1:213" s="251" customFormat="1" ht="21.75" customHeight="1">
      <c r="A31" s="270" t="s">
        <v>146</v>
      </c>
      <c r="B31" s="269">
        <f>SUM(B32:B36)</f>
        <v>4445</v>
      </c>
      <c r="C31" s="269">
        <f>SUM(C32:C36)</f>
        <v>2345</v>
      </c>
      <c r="D31" s="269">
        <f>SUM(D32:D36)</f>
        <v>1116</v>
      </c>
      <c r="E31" s="269">
        <f>SUM(E32:E36)</f>
        <v>532</v>
      </c>
      <c r="F31" s="269">
        <f>SUM(F32:F36)</f>
        <v>452</v>
      </c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4"/>
      <c r="GL31" s="254"/>
      <c r="GM31" s="254"/>
      <c r="GN31" s="254"/>
      <c r="GO31" s="254"/>
      <c r="GP31" s="254"/>
      <c r="GQ31" s="254"/>
      <c r="GR31" s="254"/>
      <c r="GS31" s="254"/>
      <c r="GT31" s="254"/>
      <c r="GU31" s="254"/>
      <c r="GV31" s="254"/>
      <c r="GW31" s="254"/>
      <c r="GX31" s="254"/>
      <c r="GY31" s="254"/>
      <c r="GZ31" s="254"/>
      <c r="HA31" s="254"/>
      <c r="HB31" s="254"/>
      <c r="HC31" s="254"/>
      <c r="HD31" s="254"/>
      <c r="HE31" s="254"/>
    </row>
    <row r="32" spans="1:213" s="251" customFormat="1" ht="21.75" customHeight="1">
      <c r="A32" s="273" t="s">
        <v>147</v>
      </c>
      <c r="B32" s="272">
        <f aca="true" t="shared" si="3" ref="B32:B40">C32+D32+E32+F32</f>
        <v>161</v>
      </c>
      <c r="C32" s="274">
        <v>50</v>
      </c>
      <c r="D32" s="274">
        <v>24</v>
      </c>
      <c r="E32" s="272">
        <v>77</v>
      </c>
      <c r="F32" s="272">
        <v>10</v>
      </c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254"/>
      <c r="FN32" s="254"/>
      <c r="FO32" s="254"/>
      <c r="FP32" s="254"/>
      <c r="FQ32" s="254"/>
      <c r="FR32" s="254"/>
      <c r="FS32" s="254"/>
      <c r="FT32" s="254"/>
      <c r="FU32" s="254"/>
      <c r="FV32" s="254"/>
      <c r="FW32" s="254"/>
      <c r="FX32" s="254"/>
      <c r="FY32" s="254"/>
      <c r="FZ32" s="254"/>
      <c r="GA32" s="254"/>
      <c r="GB32" s="254"/>
      <c r="GC32" s="254"/>
      <c r="GD32" s="254"/>
      <c r="GE32" s="254"/>
      <c r="GF32" s="254"/>
      <c r="GG32" s="254"/>
      <c r="GH32" s="254"/>
      <c r="GI32" s="254"/>
      <c r="GJ32" s="254"/>
      <c r="GK32" s="254"/>
      <c r="GL32" s="254"/>
      <c r="GM32" s="254"/>
      <c r="GN32" s="254"/>
      <c r="GO32" s="254"/>
      <c r="GP32" s="254"/>
      <c r="GQ32" s="254"/>
      <c r="GR32" s="254"/>
      <c r="GS32" s="254"/>
      <c r="GT32" s="254"/>
      <c r="GU32" s="254"/>
      <c r="GV32" s="254"/>
      <c r="GW32" s="254"/>
      <c r="GX32" s="254"/>
      <c r="GY32" s="254"/>
      <c r="GZ32" s="254"/>
      <c r="HA32" s="254"/>
      <c r="HB32" s="254"/>
      <c r="HC32" s="254"/>
      <c r="HD32" s="254"/>
      <c r="HE32" s="254"/>
    </row>
    <row r="33" spans="1:213" s="251" customFormat="1" ht="21.75" customHeight="1">
      <c r="A33" s="271" t="s">
        <v>32</v>
      </c>
      <c r="B33" s="272">
        <f t="shared" si="3"/>
        <v>403</v>
      </c>
      <c r="C33" s="272">
        <v>188</v>
      </c>
      <c r="D33" s="272">
        <v>89</v>
      </c>
      <c r="E33" s="272">
        <v>90</v>
      </c>
      <c r="F33" s="272">
        <v>36</v>
      </c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4"/>
      <c r="FQ33" s="254"/>
      <c r="FR33" s="254"/>
      <c r="FS33" s="254"/>
      <c r="FT33" s="254"/>
      <c r="FU33" s="254"/>
      <c r="FV33" s="254"/>
      <c r="FW33" s="254"/>
      <c r="FX33" s="254"/>
      <c r="FY33" s="254"/>
      <c r="FZ33" s="254"/>
      <c r="GA33" s="254"/>
      <c r="GB33" s="254"/>
      <c r="GC33" s="254"/>
      <c r="GD33" s="254"/>
      <c r="GE33" s="254"/>
      <c r="GF33" s="254"/>
      <c r="GG33" s="254"/>
      <c r="GH33" s="254"/>
      <c r="GI33" s="254"/>
      <c r="GJ33" s="254"/>
      <c r="GK33" s="254"/>
      <c r="GL33" s="254"/>
      <c r="GM33" s="254"/>
      <c r="GN33" s="254"/>
      <c r="GO33" s="254"/>
      <c r="GP33" s="254"/>
      <c r="GQ33" s="254"/>
      <c r="GR33" s="254"/>
      <c r="GS33" s="254"/>
      <c r="GT33" s="254"/>
      <c r="GU33" s="254"/>
      <c r="GV33" s="254"/>
      <c r="GW33" s="254"/>
      <c r="GX33" s="254"/>
      <c r="GY33" s="254"/>
      <c r="GZ33" s="254"/>
      <c r="HA33" s="254"/>
      <c r="HB33" s="254"/>
      <c r="HC33" s="254"/>
      <c r="HD33" s="254"/>
      <c r="HE33" s="254"/>
    </row>
    <row r="34" spans="1:213" s="251" customFormat="1" ht="21.75" customHeight="1">
      <c r="A34" s="271" t="s">
        <v>148</v>
      </c>
      <c r="B34" s="272">
        <f t="shared" si="3"/>
        <v>312</v>
      </c>
      <c r="C34" s="272">
        <v>134</v>
      </c>
      <c r="D34" s="272">
        <v>64</v>
      </c>
      <c r="E34" s="272">
        <v>88</v>
      </c>
      <c r="F34" s="272">
        <v>26</v>
      </c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</row>
    <row r="35" spans="1:213" s="251" customFormat="1" ht="21.75" customHeight="1">
      <c r="A35" s="271" t="s">
        <v>34</v>
      </c>
      <c r="B35" s="272">
        <f t="shared" si="3"/>
        <v>1792</v>
      </c>
      <c r="C35" s="272">
        <v>994</v>
      </c>
      <c r="D35" s="272">
        <v>472</v>
      </c>
      <c r="E35" s="272">
        <v>135</v>
      </c>
      <c r="F35" s="272">
        <v>191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</row>
    <row r="36" spans="1:213" s="251" customFormat="1" ht="21.75" customHeight="1">
      <c r="A36" s="271" t="s">
        <v>149</v>
      </c>
      <c r="B36" s="272">
        <f t="shared" si="3"/>
        <v>1777</v>
      </c>
      <c r="C36" s="272">
        <v>979</v>
      </c>
      <c r="D36" s="272">
        <v>467</v>
      </c>
      <c r="E36" s="272">
        <v>142</v>
      </c>
      <c r="F36" s="272">
        <v>189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</row>
    <row r="37" spans="1:213" s="251" customFormat="1" ht="21.75" customHeight="1">
      <c r="A37" s="279" t="s">
        <v>36</v>
      </c>
      <c r="B37" s="270">
        <f t="shared" si="3"/>
        <v>1996</v>
      </c>
      <c r="C37" s="280">
        <v>1111</v>
      </c>
      <c r="D37" s="280">
        <v>529</v>
      </c>
      <c r="E37" s="270">
        <v>142</v>
      </c>
      <c r="F37" s="270">
        <v>214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</row>
    <row r="38" spans="1:213" s="251" customFormat="1" ht="21.75" customHeight="1">
      <c r="A38" s="279" t="s">
        <v>37</v>
      </c>
      <c r="B38" s="270">
        <f t="shared" si="3"/>
        <v>1816</v>
      </c>
      <c r="C38" s="280">
        <v>1006</v>
      </c>
      <c r="D38" s="280">
        <v>479</v>
      </c>
      <c r="E38" s="270">
        <v>137</v>
      </c>
      <c r="F38" s="270">
        <v>194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</row>
    <row r="39" spans="1:213" s="251" customFormat="1" ht="21.75" customHeight="1">
      <c r="A39" s="279" t="s">
        <v>38</v>
      </c>
      <c r="B39" s="270">
        <f t="shared" si="3"/>
        <v>4085</v>
      </c>
      <c r="C39" s="280">
        <v>2325</v>
      </c>
      <c r="D39" s="280">
        <v>1108</v>
      </c>
      <c r="E39" s="270">
        <v>203</v>
      </c>
      <c r="F39" s="270">
        <v>449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</row>
    <row r="40" spans="1:213" s="251" customFormat="1" ht="21.75" customHeight="1">
      <c r="A40" s="277" t="s">
        <v>39</v>
      </c>
      <c r="B40" s="270">
        <f t="shared" si="3"/>
        <v>1794</v>
      </c>
      <c r="C40" s="278">
        <v>996</v>
      </c>
      <c r="D40" s="278">
        <v>475</v>
      </c>
      <c r="E40" s="270">
        <v>131</v>
      </c>
      <c r="F40" s="270">
        <v>192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</row>
    <row r="41" spans="1:213" s="251" customFormat="1" ht="21.75" customHeight="1">
      <c r="A41" s="281" t="s">
        <v>150</v>
      </c>
      <c r="B41" s="269">
        <f>SUM(B42:B48)</f>
        <v>16462</v>
      </c>
      <c r="C41" s="269">
        <f>SUM(C42:C48)</f>
        <v>9210</v>
      </c>
      <c r="D41" s="269">
        <f>SUM(D42:D48)</f>
        <v>4391</v>
      </c>
      <c r="E41" s="269">
        <f>SUM(E42:E48)</f>
        <v>1083</v>
      </c>
      <c r="F41" s="269">
        <f>SUM(F42:F48)</f>
        <v>1778</v>
      </c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</row>
    <row r="42" spans="1:213" s="251" customFormat="1" ht="21.75" customHeight="1">
      <c r="A42" s="273" t="s">
        <v>151</v>
      </c>
      <c r="B42" s="272">
        <f aca="true" t="shared" si="4" ref="B42:B49">C42+D42+E42+F42</f>
        <v>173</v>
      </c>
      <c r="C42" s="274">
        <v>61</v>
      </c>
      <c r="D42" s="274">
        <v>29</v>
      </c>
      <c r="E42" s="272">
        <v>71</v>
      </c>
      <c r="F42" s="272">
        <v>12</v>
      </c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</row>
    <row r="43" spans="1:213" s="251" customFormat="1" ht="21.75" customHeight="1">
      <c r="A43" s="282" t="s">
        <v>152</v>
      </c>
      <c r="B43" s="272">
        <f t="shared" si="4"/>
        <v>1550</v>
      </c>
      <c r="C43" s="283">
        <v>855</v>
      </c>
      <c r="D43" s="283">
        <v>408</v>
      </c>
      <c r="E43" s="272">
        <v>122</v>
      </c>
      <c r="F43" s="272">
        <v>165</v>
      </c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4"/>
      <c r="GO43" s="254"/>
      <c r="GP43" s="254"/>
      <c r="GQ43" s="254"/>
      <c r="GR43" s="254"/>
      <c r="GS43" s="254"/>
      <c r="GT43" s="254"/>
      <c r="GU43" s="254"/>
      <c r="GV43" s="254"/>
      <c r="GW43" s="254"/>
      <c r="GX43" s="254"/>
      <c r="GY43" s="254"/>
      <c r="GZ43" s="254"/>
      <c r="HA43" s="254"/>
      <c r="HB43" s="254"/>
      <c r="HC43" s="254"/>
      <c r="HD43" s="254"/>
      <c r="HE43" s="254"/>
    </row>
    <row r="44" spans="1:213" s="251" customFormat="1" ht="21.75" customHeight="1">
      <c r="A44" s="273" t="s">
        <v>42</v>
      </c>
      <c r="B44" s="272">
        <f t="shared" si="4"/>
        <v>718</v>
      </c>
      <c r="C44" s="274">
        <v>371</v>
      </c>
      <c r="D44" s="274">
        <v>177</v>
      </c>
      <c r="E44" s="272">
        <v>98</v>
      </c>
      <c r="F44" s="272">
        <v>72</v>
      </c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4"/>
      <c r="GF44" s="254"/>
      <c r="GG44" s="254"/>
      <c r="GH44" s="254"/>
      <c r="GI44" s="254"/>
      <c r="GJ44" s="254"/>
      <c r="GK44" s="254"/>
      <c r="GL44" s="254"/>
      <c r="GM44" s="254"/>
      <c r="GN44" s="254"/>
      <c r="GO44" s="254"/>
      <c r="GP44" s="254"/>
      <c r="GQ44" s="254"/>
      <c r="GR44" s="254"/>
      <c r="GS44" s="254"/>
      <c r="GT44" s="254"/>
      <c r="GU44" s="254"/>
      <c r="GV44" s="254"/>
      <c r="GW44" s="254"/>
      <c r="GX44" s="254"/>
      <c r="GY44" s="254"/>
      <c r="GZ44" s="254"/>
      <c r="HA44" s="254"/>
      <c r="HB44" s="254"/>
      <c r="HC44" s="254"/>
      <c r="HD44" s="254"/>
      <c r="HE44" s="254"/>
    </row>
    <row r="45" spans="1:213" s="251" customFormat="1" ht="21.75" customHeight="1">
      <c r="A45" s="273" t="s">
        <v>43</v>
      </c>
      <c r="B45" s="272">
        <f t="shared" si="4"/>
        <v>755</v>
      </c>
      <c r="C45" s="274">
        <v>394</v>
      </c>
      <c r="D45" s="274">
        <v>188</v>
      </c>
      <c r="E45" s="272">
        <v>97</v>
      </c>
      <c r="F45" s="272">
        <v>76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4"/>
      <c r="GF45" s="254"/>
      <c r="GG45" s="254"/>
      <c r="GH45" s="254"/>
      <c r="GI45" s="254"/>
      <c r="GJ45" s="254"/>
      <c r="GK45" s="254"/>
      <c r="GL45" s="254"/>
      <c r="GM45" s="254"/>
      <c r="GN45" s="254"/>
      <c r="GO45" s="254"/>
      <c r="GP45" s="254"/>
      <c r="GQ45" s="254"/>
      <c r="GR45" s="254"/>
      <c r="GS45" s="254"/>
      <c r="GT45" s="254"/>
      <c r="GU45" s="254"/>
      <c r="GV45" s="254"/>
      <c r="GW45" s="254"/>
      <c r="GX45" s="254"/>
      <c r="GY45" s="254"/>
      <c r="GZ45" s="254"/>
      <c r="HA45" s="254"/>
      <c r="HB45" s="254"/>
      <c r="HC45" s="254"/>
      <c r="HD45" s="254"/>
      <c r="HE45" s="254"/>
    </row>
    <row r="46" spans="1:213" s="251" customFormat="1" ht="21.75" customHeight="1">
      <c r="A46" s="273" t="s">
        <v>44</v>
      </c>
      <c r="B46" s="272">
        <f t="shared" si="4"/>
        <v>2229</v>
      </c>
      <c r="C46" s="274">
        <v>1240</v>
      </c>
      <c r="D46" s="274">
        <v>591</v>
      </c>
      <c r="E46" s="272">
        <v>159</v>
      </c>
      <c r="F46" s="272">
        <v>239</v>
      </c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4"/>
      <c r="FN46" s="254"/>
      <c r="FO46" s="254"/>
      <c r="FP46" s="254"/>
      <c r="FQ46" s="254"/>
      <c r="FR46" s="254"/>
      <c r="FS46" s="254"/>
      <c r="FT46" s="254"/>
      <c r="FU46" s="254"/>
      <c r="FV46" s="254"/>
      <c r="FW46" s="254"/>
      <c r="FX46" s="254"/>
      <c r="FY46" s="254"/>
      <c r="FZ46" s="254"/>
      <c r="GA46" s="254"/>
      <c r="GB46" s="254"/>
      <c r="GC46" s="254"/>
      <c r="GD46" s="254"/>
      <c r="GE46" s="254"/>
      <c r="GF46" s="254"/>
      <c r="GG46" s="254"/>
      <c r="GH46" s="254"/>
      <c r="GI46" s="254"/>
      <c r="GJ46" s="254"/>
      <c r="GK46" s="254"/>
      <c r="GL46" s="254"/>
      <c r="GM46" s="254"/>
      <c r="GN46" s="254"/>
      <c r="GO46" s="254"/>
      <c r="GP46" s="254"/>
      <c r="GQ46" s="254"/>
      <c r="GR46" s="254"/>
      <c r="GS46" s="254"/>
      <c r="GT46" s="254"/>
      <c r="GU46" s="254"/>
      <c r="GV46" s="254"/>
      <c r="GW46" s="254"/>
      <c r="GX46" s="254"/>
      <c r="GY46" s="254"/>
      <c r="GZ46" s="254"/>
      <c r="HA46" s="254"/>
      <c r="HB46" s="254"/>
      <c r="HC46" s="254"/>
      <c r="HD46" s="254"/>
      <c r="HE46" s="254"/>
    </row>
    <row r="47" spans="1:213" s="251" customFormat="1" ht="21.75" customHeight="1">
      <c r="A47" s="273" t="s">
        <v>45</v>
      </c>
      <c r="B47" s="272">
        <f t="shared" si="4"/>
        <v>5769</v>
      </c>
      <c r="C47" s="274">
        <v>3291</v>
      </c>
      <c r="D47" s="274">
        <v>1569</v>
      </c>
      <c r="E47" s="272">
        <v>274</v>
      </c>
      <c r="F47" s="272">
        <v>635</v>
      </c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4"/>
      <c r="FQ47" s="254"/>
      <c r="FR47" s="254"/>
      <c r="FS47" s="254"/>
      <c r="FT47" s="254"/>
      <c r="FU47" s="254"/>
      <c r="FV47" s="254"/>
      <c r="FW47" s="254"/>
      <c r="FX47" s="254"/>
      <c r="FY47" s="254"/>
      <c r="FZ47" s="254"/>
      <c r="GA47" s="254"/>
      <c r="GB47" s="254"/>
      <c r="GC47" s="254"/>
      <c r="GD47" s="254"/>
      <c r="GE47" s="254"/>
      <c r="GF47" s="254"/>
      <c r="GG47" s="254"/>
      <c r="GH47" s="254"/>
      <c r="GI47" s="254"/>
      <c r="GJ47" s="254"/>
      <c r="GK47" s="254"/>
      <c r="GL47" s="254"/>
      <c r="GM47" s="254"/>
      <c r="GN47" s="254"/>
      <c r="GO47" s="254"/>
      <c r="GP47" s="254"/>
      <c r="GQ47" s="254"/>
      <c r="GR47" s="254"/>
      <c r="GS47" s="254"/>
      <c r="GT47" s="254"/>
      <c r="GU47" s="254"/>
      <c r="GV47" s="254"/>
      <c r="GW47" s="254"/>
      <c r="GX47" s="254"/>
      <c r="GY47" s="254"/>
      <c r="GZ47" s="254"/>
      <c r="HA47" s="254"/>
      <c r="HB47" s="254"/>
      <c r="HC47" s="254"/>
      <c r="HD47" s="254"/>
      <c r="HE47" s="254"/>
    </row>
    <row r="48" spans="1:213" s="251" customFormat="1" ht="21.75" customHeight="1">
      <c r="A48" s="273" t="s">
        <v>153</v>
      </c>
      <c r="B48" s="272">
        <f t="shared" si="4"/>
        <v>5268</v>
      </c>
      <c r="C48" s="274">
        <v>2998</v>
      </c>
      <c r="D48" s="274">
        <v>1429</v>
      </c>
      <c r="E48" s="272">
        <v>262</v>
      </c>
      <c r="F48" s="272">
        <v>579</v>
      </c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4"/>
      <c r="FN48" s="254"/>
      <c r="FO48" s="254"/>
      <c r="FP48" s="254"/>
      <c r="FQ48" s="254"/>
      <c r="FR48" s="254"/>
      <c r="FS48" s="254"/>
      <c r="FT48" s="254"/>
      <c r="FU48" s="254"/>
      <c r="FV48" s="254"/>
      <c r="FW48" s="254"/>
      <c r="FX48" s="254"/>
      <c r="FY48" s="254"/>
      <c r="FZ48" s="254"/>
      <c r="GA48" s="254"/>
      <c r="GB48" s="254"/>
      <c r="GC48" s="254"/>
      <c r="GD48" s="254"/>
      <c r="GE48" s="254"/>
      <c r="GF48" s="254"/>
      <c r="GG48" s="254"/>
      <c r="GH48" s="254"/>
      <c r="GI48" s="254"/>
      <c r="GJ48" s="254"/>
      <c r="GK48" s="254"/>
      <c r="GL48" s="254"/>
      <c r="GM48" s="254"/>
      <c r="GN48" s="254"/>
      <c r="GO48" s="254"/>
      <c r="GP48" s="254"/>
      <c r="GQ48" s="254"/>
      <c r="GR48" s="254"/>
      <c r="GS48" s="254"/>
      <c r="GT48" s="254"/>
      <c r="GU48" s="254"/>
      <c r="GV48" s="254"/>
      <c r="GW48" s="254"/>
      <c r="GX48" s="254"/>
      <c r="GY48" s="254"/>
      <c r="GZ48" s="254"/>
      <c r="HA48" s="254"/>
      <c r="HB48" s="254"/>
      <c r="HC48" s="254"/>
      <c r="HD48" s="254"/>
      <c r="HE48" s="254"/>
    </row>
    <row r="49" spans="1:213" s="253" customFormat="1" ht="21.75" customHeight="1">
      <c r="A49" s="279" t="s">
        <v>47</v>
      </c>
      <c r="B49" s="270">
        <f t="shared" si="4"/>
        <v>383</v>
      </c>
      <c r="C49" s="280">
        <v>181</v>
      </c>
      <c r="D49" s="280">
        <v>86</v>
      </c>
      <c r="E49" s="270">
        <v>81</v>
      </c>
      <c r="F49" s="270">
        <v>35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  <c r="FW49" s="284"/>
      <c r="FX49" s="284"/>
      <c r="FY49" s="284"/>
      <c r="FZ49" s="284"/>
      <c r="GA49" s="284"/>
      <c r="GB49" s="284"/>
      <c r="GC49" s="284"/>
      <c r="GD49" s="284"/>
      <c r="GE49" s="284"/>
      <c r="GF49" s="284"/>
      <c r="GG49" s="284"/>
      <c r="GH49" s="284"/>
      <c r="GI49" s="284"/>
      <c r="GJ49" s="284"/>
      <c r="GK49" s="284"/>
      <c r="GL49" s="284"/>
      <c r="GM49" s="284"/>
      <c r="GN49" s="284"/>
      <c r="GO49" s="284"/>
      <c r="GP49" s="284"/>
      <c r="GQ49" s="284"/>
      <c r="GR49" s="284"/>
      <c r="GS49" s="284"/>
      <c r="GT49" s="284"/>
      <c r="GU49" s="284"/>
      <c r="GV49" s="284"/>
      <c r="GW49" s="284"/>
      <c r="GX49" s="284"/>
      <c r="GY49" s="284"/>
      <c r="GZ49" s="284"/>
      <c r="HA49" s="284"/>
      <c r="HB49" s="284"/>
      <c r="HC49" s="284"/>
      <c r="HD49" s="284"/>
      <c r="HE49" s="284"/>
    </row>
    <row r="50" spans="1:213" s="251" customFormat="1" ht="21.75" customHeight="1">
      <c r="A50" s="281" t="s">
        <v>154</v>
      </c>
      <c r="B50" s="269">
        <f>SUM(B51:B57)</f>
        <v>4599</v>
      </c>
      <c r="C50" s="269">
        <f>SUM(C51:C57)</f>
        <v>2396</v>
      </c>
      <c r="D50" s="269">
        <f>SUM(D51:D57)</f>
        <v>1141</v>
      </c>
      <c r="E50" s="269">
        <f>SUM(E51:E57)</f>
        <v>599</v>
      </c>
      <c r="F50" s="269">
        <f>SUM(F51:F57)</f>
        <v>463</v>
      </c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4"/>
      <c r="GD50" s="254"/>
      <c r="GE50" s="254"/>
      <c r="GF50" s="254"/>
      <c r="GG50" s="254"/>
      <c r="GH50" s="254"/>
      <c r="GI50" s="254"/>
      <c r="GJ50" s="254"/>
      <c r="GK50" s="254"/>
      <c r="GL50" s="254"/>
      <c r="GM50" s="254"/>
      <c r="GN50" s="254"/>
      <c r="GO50" s="254"/>
      <c r="GP50" s="254"/>
      <c r="GQ50" s="254"/>
      <c r="GR50" s="254"/>
      <c r="GS50" s="254"/>
      <c r="GT50" s="254"/>
      <c r="GU50" s="254"/>
      <c r="GV50" s="254"/>
      <c r="GW50" s="254"/>
      <c r="GX50" s="254"/>
      <c r="GY50" s="254"/>
      <c r="GZ50" s="254"/>
      <c r="HA50" s="254"/>
      <c r="HB50" s="254"/>
      <c r="HC50" s="254"/>
      <c r="HD50" s="254"/>
      <c r="HE50" s="254"/>
    </row>
    <row r="51" spans="1:213" s="251" customFormat="1" ht="21.75" customHeight="1">
      <c r="A51" s="273" t="s">
        <v>155</v>
      </c>
      <c r="B51" s="272">
        <f aca="true" t="shared" si="5" ref="B51:B61">C51+D51+E51+F51</f>
        <v>178</v>
      </c>
      <c r="C51" s="274">
        <v>66</v>
      </c>
      <c r="D51" s="274">
        <v>31</v>
      </c>
      <c r="E51" s="272">
        <v>68</v>
      </c>
      <c r="F51" s="272">
        <v>13</v>
      </c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  <c r="FP51" s="254"/>
      <c r="FQ51" s="254"/>
      <c r="FR51" s="254"/>
      <c r="FS51" s="254"/>
      <c r="FT51" s="254"/>
      <c r="FU51" s="254"/>
      <c r="FV51" s="254"/>
      <c r="FW51" s="254"/>
      <c r="FX51" s="254"/>
      <c r="FY51" s="254"/>
      <c r="FZ51" s="254"/>
      <c r="GA51" s="254"/>
      <c r="GB51" s="254"/>
      <c r="GC51" s="254"/>
      <c r="GD51" s="254"/>
      <c r="GE51" s="254"/>
      <c r="GF51" s="254"/>
      <c r="GG51" s="254"/>
      <c r="GH51" s="254"/>
      <c r="GI51" s="254"/>
      <c r="GJ51" s="254"/>
      <c r="GK51" s="254"/>
      <c r="GL51" s="254"/>
      <c r="GM51" s="254"/>
      <c r="GN51" s="254"/>
      <c r="GO51" s="254"/>
      <c r="GP51" s="254"/>
      <c r="GQ51" s="254"/>
      <c r="GR51" s="254"/>
      <c r="GS51" s="254"/>
      <c r="GT51" s="254"/>
      <c r="GU51" s="254"/>
      <c r="GV51" s="254"/>
      <c r="GW51" s="254"/>
      <c r="GX51" s="254"/>
      <c r="GY51" s="254"/>
      <c r="GZ51" s="254"/>
      <c r="HA51" s="254"/>
      <c r="HB51" s="254"/>
      <c r="HC51" s="254"/>
      <c r="HD51" s="254"/>
      <c r="HE51" s="254"/>
    </row>
    <row r="52" spans="1:213" s="251" customFormat="1" ht="21.75" customHeight="1">
      <c r="A52" s="285" t="s">
        <v>52</v>
      </c>
      <c r="B52" s="272">
        <f t="shared" si="5"/>
        <v>1368</v>
      </c>
      <c r="C52" s="286">
        <v>751</v>
      </c>
      <c r="D52" s="286">
        <v>358</v>
      </c>
      <c r="E52" s="272">
        <v>114</v>
      </c>
      <c r="F52" s="272">
        <v>145</v>
      </c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4"/>
      <c r="GF52" s="254"/>
      <c r="GG52" s="254"/>
      <c r="GH52" s="254"/>
      <c r="GI52" s="254"/>
      <c r="GJ52" s="254"/>
      <c r="GK52" s="254"/>
      <c r="GL52" s="254"/>
      <c r="GM52" s="254"/>
      <c r="GN52" s="254"/>
      <c r="GO52" s="254"/>
      <c r="GP52" s="254"/>
      <c r="GQ52" s="254"/>
      <c r="GR52" s="254"/>
      <c r="GS52" s="254"/>
      <c r="GT52" s="254"/>
      <c r="GU52" s="254"/>
      <c r="GV52" s="254"/>
      <c r="GW52" s="254"/>
      <c r="GX52" s="254"/>
      <c r="GY52" s="254"/>
      <c r="GZ52" s="254"/>
      <c r="HA52" s="254"/>
      <c r="HB52" s="254"/>
      <c r="HC52" s="254"/>
      <c r="HD52" s="254"/>
      <c r="HE52" s="254"/>
    </row>
    <row r="53" spans="1:213" s="251" customFormat="1" ht="21.75" customHeight="1">
      <c r="A53" s="287" t="s">
        <v>53</v>
      </c>
      <c r="B53" s="272">
        <f t="shared" si="5"/>
        <v>678</v>
      </c>
      <c r="C53" s="288">
        <v>355</v>
      </c>
      <c r="D53" s="288">
        <v>169</v>
      </c>
      <c r="E53" s="272">
        <v>85</v>
      </c>
      <c r="F53" s="272">
        <v>69</v>
      </c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4"/>
      <c r="GF53" s="254"/>
      <c r="GG53" s="254"/>
      <c r="GH53" s="254"/>
      <c r="GI53" s="254"/>
      <c r="GJ53" s="254"/>
      <c r="GK53" s="254"/>
      <c r="GL53" s="254"/>
      <c r="GM53" s="254"/>
      <c r="GN53" s="254"/>
      <c r="GO53" s="254"/>
      <c r="GP53" s="254"/>
      <c r="GQ53" s="254"/>
      <c r="GR53" s="254"/>
      <c r="GS53" s="254"/>
      <c r="GT53" s="254"/>
      <c r="GU53" s="254"/>
      <c r="GV53" s="254"/>
      <c r="GW53" s="254"/>
      <c r="GX53" s="254"/>
      <c r="GY53" s="254"/>
      <c r="GZ53" s="254"/>
      <c r="HA53" s="254"/>
      <c r="HB53" s="254"/>
      <c r="HC53" s="254"/>
      <c r="HD53" s="254"/>
      <c r="HE53" s="254"/>
    </row>
    <row r="54" spans="1:213" s="251" customFormat="1" ht="21.75" customHeight="1">
      <c r="A54" s="285" t="s">
        <v>54</v>
      </c>
      <c r="B54" s="272">
        <f t="shared" si="5"/>
        <v>1047</v>
      </c>
      <c r="C54" s="286">
        <v>571</v>
      </c>
      <c r="D54" s="286">
        <v>272</v>
      </c>
      <c r="E54" s="272">
        <v>94</v>
      </c>
      <c r="F54" s="272">
        <v>110</v>
      </c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  <c r="GH54" s="254"/>
      <c r="GI54" s="254"/>
      <c r="GJ54" s="254"/>
      <c r="GK54" s="254"/>
      <c r="GL54" s="254"/>
      <c r="GM54" s="254"/>
      <c r="GN54" s="254"/>
      <c r="GO54" s="254"/>
      <c r="GP54" s="254"/>
      <c r="GQ54" s="254"/>
      <c r="GR54" s="254"/>
      <c r="GS54" s="254"/>
      <c r="GT54" s="254"/>
      <c r="GU54" s="254"/>
      <c r="GV54" s="254"/>
      <c r="GW54" s="254"/>
      <c r="GX54" s="254"/>
      <c r="GY54" s="254"/>
      <c r="GZ54" s="254"/>
      <c r="HA54" s="254"/>
      <c r="HB54" s="254"/>
      <c r="HC54" s="254"/>
      <c r="HD54" s="254"/>
      <c r="HE54" s="254"/>
    </row>
    <row r="55" spans="1:213" s="251" customFormat="1" ht="21.75" customHeight="1">
      <c r="A55" s="287" t="s">
        <v>156</v>
      </c>
      <c r="B55" s="272">
        <f t="shared" si="5"/>
        <v>667</v>
      </c>
      <c r="C55" s="288">
        <v>349</v>
      </c>
      <c r="D55" s="288">
        <v>166</v>
      </c>
      <c r="E55" s="272">
        <v>85</v>
      </c>
      <c r="F55" s="272">
        <v>67</v>
      </c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</row>
    <row r="56" spans="1:213" s="251" customFormat="1" ht="21.75" customHeight="1">
      <c r="A56" s="285" t="s">
        <v>50</v>
      </c>
      <c r="B56" s="272">
        <f t="shared" si="5"/>
        <v>327</v>
      </c>
      <c r="C56" s="286">
        <v>149</v>
      </c>
      <c r="D56" s="286">
        <v>71</v>
      </c>
      <c r="E56" s="272">
        <v>78</v>
      </c>
      <c r="F56" s="272">
        <v>29</v>
      </c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</row>
    <row r="57" spans="1:213" s="251" customFormat="1" ht="21.75" customHeight="1">
      <c r="A57" s="287" t="s">
        <v>157</v>
      </c>
      <c r="B57" s="272">
        <f t="shared" si="5"/>
        <v>334</v>
      </c>
      <c r="C57" s="288">
        <v>155</v>
      </c>
      <c r="D57" s="288">
        <v>74</v>
      </c>
      <c r="E57" s="272">
        <v>75</v>
      </c>
      <c r="F57" s="272">
        <v>30</v>
      </c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4"/>
      <c r="FN57" s="254"/>
      <c r="FO57" s="254"/>
      <c r="FP57" s="254"/>
      <c r="FQ57" s="254"/>
      <c r="FR57" s="254"/>
      <c r="FS57" s="254"/>
      <c r="FT57" s="254"/>
      <c r="FU57" s="254"/>
      <c r="FV57" s="254"/>
      <c r="FW57" s="254"/>
      <c r="FX57" s="254"/>
      <c r="FY57" s="254"/>
      <c r="FZ57" s="254"/>
      <c r="GA57" s="254"/>
      <c r="GB57" s="254"/>
      <c r="GC57" s="254"/>
      <c r="GD57" s="254"/>
      <c r="GE57" s="254"/>
      <c r="GF57" s="254"/>
      <c r="GG57" s="254"/>
      <c r="GH57" s="254"/>
      <c r="GI57" s="254"/>
      <c r="GJ57" s="254"/>
      <c r="GK57" s="254"/>
      <c r="GL57" s="254"/>
      <c r="GM57" s="254"/>
      <c r="GN57" s="254"/>
      <c r="GO57" s="254"/>
      <c r="GP57" s="254"/>
      <c r="GQ57" s="254"/>
      <c r="GR57" s="254"/>
      <c r="GS57" s="254"/>
      <c r="GT57" s="254"/>
      <c r="GU57" s="254"/>
      <c r="GV57" s="254"/>
      <c r="GW57" s="254"/>
      <c r="GX57" s="254"/>
      <c r="GY57" s="254"/>
      <c r="GZ57" s="254"/>
      <c r="HA57" s="254"/>
      <c r="HB57" s="254"/>
      <c r="HC57" s="254"/>
      <c r="HD57" s="254"/>
      <c r="HE57" s="254"/>
    </row>
    <row r="58" spans="1:213" s="251" customFormat="1" ht="21.75" customHeight="1">
      <c r="A58" s="289" t="s">
        <v>55</v>
      </c>
      <c r="B58" s="270">
        <f t="shared" si="5"/>
        <v>1472</v>
      </c>
      <c r="C58" s="290">
        <v>813</v>
      </c>
      <c r="D58" s="290">
        <v>387</v>
      </c>
      <c r="E58" s="270">
        <v>115</v>
      </c>
      <c r="F58" s="270">
        <v>157</v>
      </c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  <c r="GQ58" s="254"/>
      <c r="GR58" s="254"/>
      <c r="GS58" s="254"/>
      <c r="GT58" s="254"/>
      <c r="GU58" s="254"/>
      <c r="GV58" s="254"/>
      <c r="GW58" s="254"/>
      <c r="GX58" s="254"/>
      <c r="GY58" s="254"/>
      <c r="GZ58" s="254"/>
      <c r="HA58" s="254"/>
      <c r="HB58" s="254"/>
      <c r="HC58" s="254"/>
      <c r="HD58" s="254"/>
      <c r="HE58" s="254"/>
    </row>
    <row r="59" spans="1:213" s="251" customFormat="1" ht="21.75" customHeight="1">
      <c r="A59" s="277" t="s">
        <v>56</v>
      </c>
      <c r="B59" s="270">
        <f t="shared" si="5"/>
        <v>1787</v>
      </c>
      <c r="C59" s="278">
        <v>994</v>
      </c>
      <c r="D59" s="278">
        <v>474</v>
      </c>
      <c r="E59" s="270">
        <v>127</v>
      </c>
      <c r="F59" s="270">
        <v>192</v>
      </c>
      <c r="G59" s="241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4"/>
      <c r="GT59" s="254"/>
      <c r="GU59" s="254"/>
      <c r="GV59" s="254"/>
      <c r="GW59" s="254"/>
      <c r="GX59" s="254"/>
      <c r="GY59" s="254"/>
      <c r="GZ59" s="254"/>
      <c r="HA59" s="254"/>
      <c r="HB59" s="254"/>
      <c r="HC59" s="254"/>
      <c r="HD59" s="254"/>
      <c r="HE59" s="254"/>
    </row>
    <row r="60" spans="1:213" s="251" customFormat="1" ht="21.75" customHeight="1">
      <c r="A60" s="277" t="s">
        <v>57</v>
      </c>
      <c r="B60" s="270">
        <f t="shared" si="5"/>
        <v>719</v>
      </c>
      <c r="C60" s="278">
        <v>380</v>
      </c>
      <c r="D60" s="278">
        <v>181</v>
      </c>
      <c r="E60" s="270">
        <v>85</v>
      </c>
      <c r="F60" s="270">
        <v>73</v>
      </c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4"/>
      <c r="EI60" s="254"/>
      <c r="EJ60" s="254"/>
      <c r="EK60" s="254"/>
      <c r="EL60" s="254"/>
      <c r="EM60" s="254"/>
      <c r="EN60" s="254"/>
      <c r="EO60" s="254"/>
      <c r="EP60" s="254"/>
      <c r="EQ60" s="254"/>
      <c r="ER60" s="254"/>
      <c r="ES60" s="254"/>
      <c r="ET60" s="254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4"/>
      <c r="FK60" s="254"/>
      <c r="FL60" s="254"/>
      <c r="FM60" s="254"/>
      <c r="FN60" s="254"/>
      <c r="FO60" s="254"/>
      <c r="FP60" s="254"/>
      <c r="FQ60" s="254"/>
      <c r="FR60" s="254"/>
      <c r="FS60" s="254"/>
      <c r="FT60" s="254"/>
      <c r="FU60" s="254"/>
      <c r="FV60" s="254"/>
      <c r="FW60" s="254"/>
      <c r="FX60" s="254"/>
      <c r="FY60" s="254"/>
      <c r="FZ60" s="254"/>
      <c r="GA60" s="254"/>
      <c r="GB60" s="254"/>
      <c r="GC60" s="254"/>
      <c r="GD60" s="254"/>
      <c r="GE60" s="254"/>
      <c r="GF60" s="254"/>
      <c r="GG60" s="254"/>
      <c r="GH60" s="254"/>
      <c r="GI60" s="254"/>
      <c r="GJ60" s="254"/>
      <c r="GK60" s="254"/>
      <c r="GL60" s="254"/>
      <c r="GM60" s="254"/>
      <c r="GN60" s="254"/>
      <c r="GO60" s="254"/>
      <c r="GP60" s="254"/>
      <c r="GQ60" s="254"/>
      <c r="GR60" s="254"/>
      <c r="GS60" s="254"/>
      <c r="GT60" s="254"/>
      <c r="GU60" s="254"/>
      <c r="GV60" s="254"/>
      <c r="GW60" s="254"/>
      <c r="GX60" s="254"/>
      <c r="GY60" s="254"/>
      <c r="GZ60" s="254"/>
      <c r="HA60" s="254"/>
      <c r="HB60" s="254"/>
      <c r="HC60" s="254"/>
      <c r="HD60" s="254"/>
      <c r="HE60" s="254"/>
    </row>
    <row r="61" spans="1:213" s="251" customFormat="1" ht="21.75" customHeight="1">
      <c r="A61" s="277" t="s">
        <v>58</v>
      </c>
      <c r="B61" s="270">
        <f t="shared" si="5"/>
        <v>740</v>
      </c>
      <c r="C61" s="278">
        <v>392</v>
      </c>
      <c r="D61" s="278">
        <v>187</v>
      </c>
      <c r="E61" s="270">
        <v>85</v>
      </c>
      <c r="F61" s="270">
        <v>76</v>
      </c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4"/>
      <c r="FQ61" s="254"/>
      <c r="FR61" s="254"/>
      <c r="FS61" s="254"/>
      <c r="FT61" s="254"/>
      <c r="FU61" s="254"/>
      <c r="FV61" s="254"/>
      <c r="FW61" s="254"/>
      <c r="FX61" s="254"/>
      <c r="FY61" s="254"/>
      <c r="FZ61" s="254"/>
      <c r="GA61" s="254"/>
      <c r="GB61" s="254"/>
      <c r="GC61" s="254"/>
      <c r="GD61" s="254"/>
      <c r="GE61" s="254"/>
      <c r="GF61" s="254"/>
      <c r="GG61" s="254"/>
      <c r="GH61" s="254"/>
      <c r="GI61" s="254"/>
      <c r="GJ61" s="254"/>
      <c r="GK61" s="254"/>
      <c r="GL61" s="254"/>
      <c r="GM61" s="254"/>
      <c r="GN61" s="254"/>
      <c r="GO61" s="254"/>
      <c r="GP61" s="254"/>
      <c r="GQ61" s="254"/>
      <c r="GR61" s="254"/>
      <c r="GS61" s="254"/>
      <c r="GT61" s="254"/>
      <c r="GU61" s="254"/>
      <c r="GV61" s="254"/>
      <c r="GW61" s="254"/>
      <c r="GX61" s="254"/>
      <c r="GY61" s="254"/>
      <c r="GZ61" s="254"/>
      <c r="HA61" s="254"/>
      <c r="HB61" s="254"/>
      <c r="HC61" s="254"/>
      <c r="HD61" s="254"/>
      <c r="HE61" s="254"/>
    </row>
    <row r="62" spans="1:213" s="251" customFormat="1" ht="21.75" customHeight="1">
      <c r="A62" s="281" t="s">
        <v>158</v>
      </c>
      <c r="B62" s="269">
        <f>SUM(B63:B66)</f>
        <v>6757</v>
      </c>
      <c r="C62" s="269">
        <f>SUM(C63:C66)</f>
        <v>3754</v>
      </c>
      <c r="D62" s="269">
        <f>SUM(D63:D66)</f>
        <v>1791</v>
      </c>
      <c r="E62" s="269">
        <f>SUM(E63:E66)</f>
        <v>487</v>
      </c>
      <c r="F62" s="269">
        <f>SUM(F63:F66)</f>
        <v>725</v>
      </c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254"/>
      <c r="DX62" s="254"/>
      <c r="DY62" s="254"/>
      <c r="DZ62" s="254"/>
      <c r="EA62" s="254"/>
      <c r="EB62" s="254"/>
      <c r="EC62" s="254"/>
      <c r="ED62" s="254"/>
      <c r="EE62" s="254"/>
      <c r="EF62" s="254"/>
      <c r="EG62" s="254"/>
      <c r="EH62" s="254"/>
      <c r="EI62" s="254"/>
      <c r="EJ62" s="254"/>
      <c r="EK62" s="254"/>
      <c r="EL62" s="254"/>
      <c r="EM62" s="254"/>
      <c r="EN62" s="254"/>
      <c r="EO62" s="254"/>
      <c r="EP62" s="254"/>
      <c r="EQ62" s="254"/>
      <c r="ER62" s="254"/>
      <c r="ES62" s="254"/>
      <c r="ET62" s="254"/>
      <c r="EU62" s="254"/>
      <c r="EV62" s="254"/>
      <c r="EW62" s="254"/>
      <c r="EX62" s="254"/>
      <c r="EY62" s="254"/>
      <c r="EZ62" s="254"/>
      <c r="FA62" s="254"/>
      <c r="FB62" s="254"/>
      <c r="FC62" s="254"/>
      <c r="FD62" s="254"/>
      <c r="FE62" s="254"/>
      <c r="FF62" s="254"/>
      <c r="FG62" s="254"/>
      <c r="FH62" s="254"/>
      <c r="FI62" s="254"/>
      <c r="FJ62" s="254"/>
      <c r="FK62" s="254"/>
      <c r="FL62" s="254"/>
      <c r="FM62" s="254"/>
      <c r="FN62" s="254"/>
      <c r="FO62" s="254"/>
      <c r="FP62" s="254"/>
      <c r="FQ62" s="254"/>
      <c r="FR62" s="254"/>
      <c r="FS62" s="254"/>
      <c r="FT62" s="254"/>
      <c r="FU62" s="254"/>
      <c r="FV62" s="254"/>
      <c r="FW62" s="254"/>
      <c r="FX62" s="254"/>
      <c r="FY62" s="254"/>
      <c r="FZ62" s="254"/>
      <c r="GA62" s="254"/>
      <c r="GB62" s="254"/>
      <c r="GC62" s="254"/>
      <c r="GD62" s="254"/>
      <c r="GE62" s="254"/>
      <c r="GF62" s="254"/>
      <c r="GG62" s="254"/>
      <c r="GH62" s="254"/>
      <c r="GI62" s="254"/>
      <c r="GJ62" s="254"/>
      <c r="GK62" s="254"/>
      <c r="GL62" s="254"/>
      <c r="GM62" s="254"/>
      <c r="GN62" s="254"/>
      <c r="GO62" s="254"/>
      <c r="GP62" s="254"/>
      <c r="GQ62" s="254"/>
      <c r="GR62" s="254"/>
      <c r="GS62" s="254"/>
      <c r="GT62" s="254"/>
      <c r="GU62" s="254"/>
      <c r="GV62" s="254"/>
      <c r="GW62" s="254"/>
      <c r="GX62" s="254"/>
      <c r="GY62" s="254"/>
      <c r="GZ62" s="254"/>
      <c r="HA62" s="254"/>
      <c r="HB62" s="254"/>
      <c r="HC62" s="254"/>
      <c r="HD62" s="254"/>
      <c r="HE62" s="254"/>
    </row>
    <row r="63" spans="1:213" s="251" customFormat="1" ht="21.75" customHeight="1">
      <c r="A63" s="273" t="s">
        <v>159</v>
      </c>
      <c r="B63" s="272">
        <f aca="true" t="shared" si="6" ref="B63:B69">C63+D63+E63+F63</f>
        <v>458</v>
      </c>
      <c r="C63" s="274">
        <v>231</v>
      </c>
      <c r="D63" s="274">
        <v>109</v>
      </c>
      <c r="E63" s="272">
        <v>74</v>
      </c>
      <c r="F63" s="272">
        <v>44</v>
      </c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  <c r="EJ63" s="254"/>
      <c r="EK63" s="254"/>
      <c r="EL63" s="254"/>
      <c r="EM63" s="254"/>
      <c r="EN63" s="254"/>
      <c r="EO63" s="254"/>
      <c r="EP63" s="254"/>
      <c r="EQ63" s="254"/>
      <c r="ER63" s="254"/>
      <c r="ES63" s="254"/>
      <c r="ET63" s="254"/>
      <c r="EU63" s="254"/>
      <c r="EV63" s="254"/>
      <c r="EW63" s="254"/>
      <c r="EX63" s="254"/>
      <c r="EY63" s="254"/>
      <c r="EZ63" s="254"/>
      <c r="FA63" s="254"/>
      <c r="FB63" s="254"/>
      <c r="FC63" s="254"/>
      <c r="FD63" s="254"/>
      <c r="FE63" s="254"/>
      <c r="FF63" s="254"/>
      <c r="FG63" s="254"/>
      <c r="FH63" s="254"/>
      <c r="FI63" s="254"/>
      <c r="FJ63" s="254"/>
      <c r="FK63" s="254"/>
      <c r="FL63" s="254"/>
      <c r="FM63" s="254"/>
      <c r="FN63" s="254"/>
      <c r="FO63" s="254"/>
      <c r="FP63" s="254"/>
      <c r="FQ63" s="254"/>
      <c r="FR63" s="254"/>
      <c r="FS63" s="254"/>
      <c r="FT63" s="254"/>
      <c r="FU63" s="254"/>
      <c r="FV63" s="254"/>
      <c r="FW63" s="254"/>
      <c r="FX63" s="254"/>
      <c r="FY63" s="254"/>
      <c r="FZ63" s="254"/>
      <c r="GA63" s="254"/>
      <c r="GB63" s="254"/>
      <c r="GC63" s="254"/>
      <c r="GD63" s="254"/>
      <c r="GE63" s="254"/>
      <c r="GF63" s="254"/>
      <c r="GG63" s="254"/>
      <c r="GH63" s="254"/>
      <c r="GI63" s="254"/>
      <c r="GJ63" s="254"/>
      <c r="GK63" s="254"/>
      <c r="GL63" s="254"/>
      <c r="GM63" s="254"/>
      <c r="GN63" s="254"/>
      <c r="GO63" s="254"/>
      <c r="GP63" s="254"/>
      <c r="GQ63" s="254"/>
      <c r="GR63" s="254"/>
      <c r="GS63" s="254"/>
      <c r="GT63" s="254"/>
      <c r="GU63" s="254"/>
      <c r="GV63" s="254"/>
      <c r="GW63" s="254"/>
      <c r="GX63" s="254"/>
      <c r="GY63" s="254"/>
      <c r="GZ63" s="254"/>
      <c r="HA63" s="254"/>
      <c r="HB63" s="254"/>
      <c r="HC63" s="254"/>
      <c r="HD63" s="254"/>
      <c r="HE63" s="254"/>
    </row>
    <row r="64" spans="1:213" s="251" customFormat="1" ht="21.75" customHeight="1">
      <c r="A64" s="273" t="s">
        <v>160</v>
      </c>
      <c r="B64" s="272">
        <f t="shared" si="6"/>
        <v>888</v>
      </c>
      <c r="C64" s="274">
        <v>475</v>
      </c>
      <c r="D64" s="274">
        <v>227</v>
      </c>
      <c r="E64" s="272">
        <v>94</v>
      </c>
      <c r="F64" s="272">
        <v>92</v>
      </c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4"/>
      <c r="FF64" s="254"/>
      <c r="FG64" s="254"/>
      <c r="FH64" s="254"/>
      <c r="FI64" s="254"/>
      <c r="FJ64" s="254"/>
      <c r="FK64" s="254"/>
      <c r="FL64" s="254"/>
      <c r="FM64" s="254"/>
      <c r="FN64" s="254"/>
      <c r="FO64" s="254"/>
      <c r="FP64" s="254"/>
      <c r="FQ64" s="254"/>
      <c r="FR64" s="254"/>
      <c r="FS64" s="254"/>
      <c r="FT64" s="254"/>
      <c r="FU64" s="254"/>
      <c r="FV64" s="254"/>
      <c r="FW64" s="254"/>
      <c r="FX64" s="254"/>
      <c r="FY64" s="254"/>
      <c r="FZ64" s="254"/>
      <c r="GA64" s="254"/>
      <c r="GB64" s="254"/>
      <c r="GC64" s="254"/>
      <c r="GD64" s="254"/>
      <c r="GE64" s="254"/>
      <c r="GF64" s="254"/>
      <c r="GG64" s="254"/>
      <c r="GH64" s="254"/>
      <c r="GI64" s="254"/>
      <c r="GJ64" s="254"/>
      <c r="GK64" s="254"/>
      <c r="GL64" s="254"/>
      <c r="GM64" s="254"/>
      <c r="GN64" s="254"/>
      <c r="GO64" s="254"/>
      <c r="GP64" s="254"/>
      <c r="GQ64" s="254"/>
      <c r="GR64" s="254"/>
      <c r="GS64" s="254"/>
      <c r="GT64" s="254"/>
      <c r="GU64" s="254"/>
      <c r="GV64" s="254"/>
      <c r="GW64" s="254"/>
      <c r="GX64" s="254"/>
      <c r="GY64" s="254"/>
      <c r="GZ64" s="254"/>
      <c r="HA64" s="254"/>
      <c r="HB64" s="254"/>
      <c r="HC64" s="254"/>
      <c r="HD64" s="254"/>
      <c r="HE64" s="254"/>
    </row>
    <row r="65" spans="1:213" s="251" customFormat="1" ht="21.75" customHeight="1">
      <c r="A65" s="273" t="s">
        <v>61</v>
      </c>
      <c r="B65" s="272">
        <f t="shared" si="6"/>
        <v>2807</v>
      </c>
      <c r="C65" s="274">
        <v>1582</v>
      </c>
      <c r="D65" s="274">
        <v>755</v>
      </c>
      <c r="E65" s="272">
        <v>164</v>
      </c>
      <c r="F65" s="272">
        <v>306</v>
      </c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254"/>
      <c r="EE65" s="254"/>
      <c r="EF65" s="254"/>
      <c r="EG65" s="254"/>
      <c r="EH65" s="254"/>
      <c r="EI65" s="254"/>
      <c r="EJ65" s="254"/>
      <c r="EK65" s="254"/>
      <c r="EL65" s="254"/>
      <c r="EM65" s="254"/>
      <c r="EN65" s="254"/>
      <c r="EO65" s="254"/>
      <c r="EP65" s="254"/>
      <c r="EQ65" s="254"/>
      <c r="ER65" s="254"/>
      <c r="ES65" s="254"/>
      <c r="ET65" s="254"/>
      <c r="EU65" s="254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/>
      <c r="FF65" s="254"/>
      <c r="FG65" s="254"/>
      <c r="FH65" s="254"/>
      <c r="FI65" s="254"/>
      <c r="FJ65" s="254"/>
      <c r="FK65" s="254"/>
      <c r="FL65" s="254"/>
      <c r="FM65" s="254"/>
      <c r="FN65" s="254"/>
      <c r="FO65" s="254"/>
      <c r="FP65" s="254"/>
      <c r="FQ65" s="254"/>
      <c r="FR65" s="254"/>
      <c r="FS65" s="254"/>
      <c r="FT65" s="254"/>
      <c r="FU65" s="254"/>
      <c r="FV65" s="254"/>
      <c r="FW65" s="254"/>
      <c r="FX65" s="254"/>
      <c r="FY65" s="254"/>
      <c r="FZ65" s="254"/>
      <c r="GA65" s="254"/>
      <c r="GB65" s="254"/>
      <c r="GC65" s="254"/>
      <c r="GD65" s="254"/>
      <c r="GE65" s="254"/>
      <c r="GF65" s="254"/>
      <c r="GG65" s="254"/>
      <c r="GH65" s="254"/>
      <c r="GI65" s="254"/>
      <c r="GJ65" s="254"/>
      <c r="GK65" s="254"/>
      <c r="GL65" s="254"/>
      <c r="GM65" s="254"/>
      <c r="GN65" s="254"/>
      <c r="GO65" s="254"/>
      <c r="GP65" s="254"/>
      <c r="GQ65" s="254"/>
      <c r="GR65" s="254"/>
      <c r="GS65" s="254"/>
      <c r="GT65" s="254"/>
      <c r="GU65" s="254"/>
      <c r="GV65" s="254"/>
      <c r="GW65" s="254"/>
      <c r="GX65" s="254"/>
      <c r="GY65" s="254"/>
      <c r="GZ65" s="254"/>
      <c r="HA65" s="254"/>
      <c r="HB65" s="254"/>
      <c r="HC65" s="254"/>
      <c r="HD65" s="254"/>
      <c r="HE65" s="254"/>
    </row>
    <row r="66" spans="1:213" s="251" customFormat="1" ht="21.75" customHeight="1">
      <c r="A66" s="273" t="s">
        <v>62</v>
      </c>
      <c r="B66" s="272">
        <f t="shared" si="6"/>
        <v>2604</v>
      </c>
      <c r="C66" s="274">
        <v>1466</v>
      </c>
      <c r="D66" s="274">
        <v>700</v>
      </c>
      <c r="E66" s="272">
        <v>155</v>
      </c>
      <c r="F66" s="272">
        <v>283</v>
      </c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254"/>
      <c r="DX66" s="254"/>
      <c r="DY66" s="254"/>
      <c r="DZ66" s="254"/>
      <c r="EA66" s="254"/>
      <c r="EB66" s="254"/>
      <c r="EC66" s="254"/>
      <c r="ED66" s="254"/>
      <c r="EE66" s="254"/>
      <c r="EF66" s="254"/>
      <c r="EG66" s="254"/>
      <c r="EH66" s="254"/>
      <c r="EI66" s="254"/>
      <c r="EJ66" s="254"/>
      <c r="EK66" s="254"/>
      <c r="EL66" s="254"/>
      <c r="EM66" s="254"/>
      <c r="EN66" s="254"/>
      <c r="EO66" s="254"/>
      <c r="EP66" s="254"/>
      <c r="EQ66" s="254"/>
      <c r="ER66" s="254"/>
      <c r="ES66" s="254"/>
      <c r="ET66" s="254"/>
      <c r="EU66" s="254"/>
      <c r="EV66" s="254"/>
      <c r="EW66" s="254"/>
      <c r="EX66" s="254"/>
      <c r="EY66" s="254"/>
      <c r="EZ66" s="254"/>
      <c r="FA66" s="254"/>
      <c r="FB66" s="254"/>
      <c r="FC66" s="254"/>
      <c r="FD66" s="254"/>
      <c r="FE66" s="254"/>
      <c r="FF66" s="254"/>
      <c r="FG66" s="254"/>
      <c r="FH66" s="254"/>
      <c r="FI66" s="254"/>
      <c r="FJ66" s="254"/>
      <c r="FK66" s="254"/>
      <c r="FL66" s="254"/>
      <c r="FM66" s="254"/>
      <c r="FN66" s="254"/>
      <c r="FO66" s="254"/>
      <c r="FP66" s="254"/>
      <c r="FQ66" s="254"/>
      <c r="FR66" s="254"/>
      <c r="FS66" s="254"/>
      <c r="FT66" s="254"/>
      <c r="FU66" s="254"/>
      <c r="FV66" s="254"/>
      <c r="FW66" s="254"/>
      <c r="FX66" s="254"/>
      <c r="FY66" s="254"/>
      <c r="FZ66" s="254"/>
      <c r="GA66" s="254"/>
      <c r="GB66" s="254"/>
      <c r="GC66" s="254"/>
      <c r="GD66" s="254"/>
      <c r="GE66" s="254"/>
      <c r="GF66" s="254"/>
      <c r="GG66" s="254"/>
      <c r="GH66" s="254"/>
      <c r="GI66" s="254"/>
      <c r="GJ66" s="254"/>
      <c r="GK66" s="254"/>
      <c r="GL66" s="254"/>
      <c r="GM66" s="254"/>
      <c r="GN66" s="254"/>
      <c r="GO66" s="254"/>
      <c r="GP66" s="254"/>
      <c r="GQ66" s="254"/>
      <c r="GR66" s="254"/>
      <c r="GS66" s="254"/>
      <c r="GT66" s="254"/>
      <c r="GU66" s="254"/>
      <c r="GV66" s="254"/>
      <c r="GW66" s="254"/>
      <c r="GX66" s="254"/>
      <c r="GY66" s="254"/>
      <c r="GZ66" s="254"/>
      <c r="HA66" s="254"/>
      <c r="HB66" s="254"/>
      <c r="HC66" s="254"/>
      <c r="HD66" s="254"/>
      <c r="HE66" s="254"/>
    </row>
    <row r="67" spans="1:213" s="251" customFormat="1" ht="21.75" customHeight="1">
      <c r="A67" s="279" t="s">
        <v>63</v>
      </c>
      <c r="B67" s="270">
        <f t="shared" si="6"/>
        <v>1859</v>
      </c>
      <c r="C67" s="280">
        <v>1037</v>
      </c>
      <c r="D67" s="280">
        <v>495</v>
      </c>
      <c r="E67" s="270">
        <v>127</v>
      </c>
      <c r="F67" s="270">
        <v>200</v>
      </c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254"/>
      <c r="DX67" s="254"/>
      <c r="DY67" s="254"/>
      <c r="DZ67" s="254"/>
      <c r="EA67" s="254"/>
      <c r="EB67" s="254"/>
      <c r="EC67" s="254"/>
      <c r="ED67" s="254"/>
      <c r="EE67" s="254"/>
      <c r="EF67" s="254"/>
      <c r="EG67" s="254"/>
      <c r="EH67" s="254"/>
      <c r="EI67" s="254"/>
      <c r="EJ67" s="254"/>
      <c r="EK67" s="254"/>
      <c r="EL67" s="254"/>
      <c r="EM67" s="254"/>
      <c r="EN67" s="254"/>
      <c r="EO67" s="254"/>
      <c r="EP67" s="254"/>
      <c r="EQ67" s="254"/>
      <c r="ER67" s="254"/>
      <c r="ES67" s="254"/>
      <c r="ET67" s="254"/>
      <c r="EU67" s="254"/>
      <c r="EV67" s="254"/>
      <c r="EW67" s="254"/>
      <c r="EX67" s="254"/>
      <c r="EY67" s="254"/>
      <c r="EZ67" s="254"/>
      <c r="FA67" s="254"/>
      <c r="FB67" s="254"/>
      <c r="FC67" s="254"/>
      <c r="FD67" s="254"/>
      <c r="FE67" s="254"/>
      <c r="FF67" s="254"/>
      <c r="FG67" s="254"/>
      <c r="FH67" s="254"/>
      <c r="FI67" s="254"/>
      <c r="FJ67" s="254"/>
      <c r="FK67" s="254"/>
      <c r="FL67" s="254"/>
      <c r="FM67" s="254"/>
      <c r="FN67" s="254"/>
      <c r="FO67" s="254"/>
      <c r="FP67" s="254"/>
      <c r="FQ67" s="254"/>
      <c r="FR67" s="254"/>
      <c r="FS67" s="254"/>
      <c r="FT67" s="254"/>
      <c r="FU67" s="254"/>
      <c r="FV67" s="254"/>
      <c r="FW67" s="254"/>
      <c r="FX67" s="254"/>
      <c r="FY67" s="254"/>
      <c r="FZ67" s="254"/>
      <c r="GA67" s="254"/>
      <c r="GB67" s="254"/>
      <c r="GC67" s="254"/>
      <c r="GD67" s="254"/>
      <c r="GE67" s="254"/>
      <c r="GF67" s="254"/>
      <c r="GG67" s="254"/>
      <c r="GH67" s="254"/>
      <c r="GI67" s="254"/>
      <c r="GJ67" s="254"/>
      <c r="GK67" s="254"/>
      <c r="GL67" s="254"/>
      <c r="GM67" s="254"/>
      <c r="GN67" s="254"/>
      <c r="GO67" s="254"/>
      <c r="GP67" s="254"/>
      <c r="GQ67" s="254"/>
      <c r="GR67" s="254"/>
      <c r="GS67" s="254"/>
      <c r="GT67" s="254"/>
      <c r="GU67" s="254"/>
      <c r="GV67" s="254"/>
      <c r="GW67" s="254"/>
      <c r="GX67" s="254"/>
      <c r="GY67" s="254"/>
      <c r="GZ67" s="254"/>
      <c r="HA67" s="254"/>
      <c r="HB67" s="254"/>
      <c r="HC67" s="254"/>
      <c r="HD67" s="254"/>
      <c r="HE67" s="254"/>
    </row>
    <row r="68" spans="1:213" s="251" customFormat="1" ht="21.75" customHeight="1">
      <c r="A68" s="277" t="s">
        <v>64</v>
      </c>
      <c r="B68" s="270">
        <f t="shared" si="6"/>
        <v>4266</v>
      </c>
      <c r="C68" s="278">
        <v>2426</v>
      </c>
      <c r="D68" s="278">
        <v>1157</v>
      </c>
      <c r="E68" s="270">
        <v>214</v>
      </c>
      <c r="F68" s="270">
        <v>469</v>
      </c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254"/>
      <c r="DF68" s="254"/>
      <c r="DG68" s="254"/>
      <c r="DH68" s="254"/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254"/>
      <c r="DX68" s="254"/>
      <c r="DY68" s="254"/>
      <c r="DZ68" s="254"/>
      <c r="EA68" s="254"/>
      <c r="EB68" s="254"/>
      <c r="EC68" s="254"/>
      <c r="ED68" s="254"/>
      <c r="EE68" s="254"/>
      <c r="EF68" s="254"/>
      <c r="EG68" s="254"/>
      <c r="EH68" s="254"/>
      <c r="EI68" s="254"/>
      <c r="EJ68" s="254"/>
      <c r="EK68" s="254"/>
      <c r="EL68" s="254"/>
      <c r="EM68" s="254"/>
      <c r="EN68" s="254"/>
      <c r="EO68" s="254"/>
      <c r="EP68" s="254"/>
      <c r="EQ68" s="254"/>
      <c r="ER68" s="254"/>
      <c r="ES68" s="254"/>
      <c r="ET68" s="254"/>
      <c r="EU68" s="254"/>
      <c r="EV68" s="254"/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4"/>
      <c r="FK68" s="254"/>
      <c r="FL68" s="254"/>
      <c r="FM68" s="254"/>
      <c r="FN68" s="254"/>
      <c r="FO68" s="254"/>
      <c r="FP68" s="254"/>
      <c r="FQ68" s="254"/>
      <c r="FR68" s="254"/>
      <c r="FS68" s="254"/>
      <c r="FT68" s="254"/>
      <c r="FU68" s="254"/>
      <c r="FV68" s="254"/>
      <c r="FW68" s="254"/>
      <c r="FX68" s="254"/>
      <c r="FY68" s="254"/>
      <c r="FZ68" s="254"/>
      <c r="GA68" s="254"/>
      <c r="GB68" s="254"/>
      <c r="GC68" s="254"/>
      <c r="GD68" s="254"/>
      <c r="GE68" s="254"/>
      <c r="GF68" s="254"/>
      <c r="GG68" s="254"/>
      <c r="GH68" s="254"/>
      <c r="GI68" s="254"/>
      <c r="GJ68" s="254"/>
      <c r="GK68" s="254"/>
      <c r="GL68" s="254"/>
      <c r="GM68" s="254"/>
      <c r="GN68" s="254"/>
      <c r="GO68" s="254"/>
      <c r="GP68" s="254"/>
      <c r="GQ68" s="254"/>
      <c r="GR68" s="254"/>
      <c r="GS68" s="254"/>
      <c r="GT68" s="254"/>
      <c r="GU68" s="254"/>
      <c r="GV68" s="254"/>
      <c r="GW68" s="254"/>
      <c r="GX68" s="254"/>
      <c r="GY68" s="254"/>
      <c r="GZ68" s="254"/>
      <c r="HA68" s="254"/>
      <c r="HB68" s="254"/>
      <c r="HC68" s="254"/>
      <c r="HD68" s="254"/>
      <c r="HE68" s="254"/>
    </row>
    <row r="69" spans="1:213" s="251" customFormat="1" ht="21.75" customHeight="1">
      <c r="A69" s="277" t="s">
        <v>65</v>
      </c>
      <c r="B69" s="270">
        <f t="shared" si="6"/>
        <v>2734</v>
      </c>
      <c r="C69" s="278">
        <v>1541</v>
      </c>
      <c r="D69" s="278">
        <v>735</v>
      </c>
      <c r="E69" s="270">
        <v>160</v>
      </c>
      <c r="F69" s="270">
        <v>298</v>
      </c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254"/>
      <c r="DX69" s="254"/>
      <c r="DY69" s="254"/>
      <c r="DZ69" s="254"/>
      <c r="EA69" s="254"/>
      <c r="EB69" s="254"/>
      <c r="EC69" s="254"/>
      <c r="ED69" s="254"/>
      <c r="EE69" s="254"/>
      <c r="EF69" s="254"/>
      <c r="EG69" s="254"/>
      <c r="EH69" s="254"/>
      <c r="EI69" s="254"/>
      <c r="EJ69" s="254"/>
      <c r="EK69" s="254"/>
      <c r="EL69" s="254"/>
      <c r="EM69" s="254"/>
      <c r="EN69" s="254"/>
      <c r="EO69" s="254"/>
      <c r="EP69" s="254"/>
      <c r="EQ69" s="254"/>
      <c r="ER69" s="254"/>
      <c r="ES69" s="254"/>
      <c r="ET69" s="254"/>
      <c r="EU69" s="254"/>
      <c r="EV69" s="254"/>
      <c r="EW69" s="254"/>
      <c r="EX69" s="254"/>
      <c r="EY69" s="254"/>
      <c r="EZ69" s="254"/>
      <c r="FA69" s="254"/>
      <c r="FB69" s="254"/>
      <c r="FC69" s="254"/>
      <c r="FD69" s="254"/>
      <c r="FE69" s="254"/>
      <c r="FF69" s="254"/>
      <c r="FG69" s="254"/>
      <c r="FH69" s="254"/>
      <c r="FI69" s="254"/>
      <c r="FJ69" s="254"/>
      <c r="FK69" s="254"/>
      <c r="FL69" s="254"/>
      <c r="FM69" s="254"/>
      <c r="FN69" s="254"/>
      <c r="FO69" s="254"/>
      <c r="FP69" s="254"/>
      <c r="FQ69" s="254"/>
      <c r="FR69" s="254"/>
      <c r="FS69" s="254"/>
      <c r="FT69" s="254"/>
      <c r="FU69" s="254"/>
      <c r="FV69" s="254"/>
      <c r="FW69" s="254"/>
      <c r="FX69" s="254"/>
      <c r="FY69" s="254"/>
      <c r="FZ69" s="254"/>
      <c r="GA69" s="254"/>
      <c r="GB69" s="254"/>
      <c r="GC69" s="254"/>
      <c r="GD69" s="254"/>
      <c r="GE69" s="254"/>
      <c r="GF69" s="254"/>
      <c r="GG69" s="254"/>
      <c r="GH69" s="254"/>
      <c r="GI69" s="254"/>
      <c r="GJ69" s="254"/>
      <c r="GK69" s="254"/>
      <c r="GL69" s="254"/>
      <c r="GM69" s="254"/>
      <c r="GN69" s="254"/>
      <c r="GO69" s="254"/>
      <c r="GP69" s="254"/>
      <c r="GQ69" s="254"/>
      <c r="GR69" s="254"/>
      <c r="GS69" s="254"/>
      <c r="GT69" s="254"/>
      <c r="GU69" s="254"/>
      <c r="GV69" s="254"/>
      <c r="GW69" s="254"/>
      <c r="GX69" s="254"/>
      <c r="GY69" s="254"/>
      <c r="GZ69" s="254"/>
      <c r="HA69" s="254"/>
      <c r="HB69" s="254"/>
      <c r="HC69" s="254"/>
      <c r="HD69" s="254"/>
      <c r="HE69" s="254"/>
    </row>
    <row r="70" spans="1:213" s="251" customFormat="1" ht="21.75" customHeight="1">
      <c r="A70" s="281" t="s">
        <v>161</v>
      </c>
      <c r="B70" s="269">
        <f>SUM(B71:B75)</f>
        <v>5409</v>
      </c>
      <c r="C70" s="269">
        <f>SUM(C71:C75)</f>
        <v>2894</v>
      </c>
      <c r="D70" s="269">
        <f>SUM(D71:D75)</f>
        <v>1381</v>
      </c>
      <c r="E70" s="269">
        <f>SUM(E71:E75)</f>
        <v>577</v>
      </c>
      <c r="F70" s="269">
        <f>SUM(F71:F75)</f>
        <v>557</v>
      </c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254"/>
      <c r="DX70" s="254"/>
      <c r="DY70" s="254"/>
      <c r="DZ70" s="254"/>
      <c r="EA70" s="254"/>
      <c r="EB70" s="254"/>
      <c r="EC70" s="254"/>
      <c r="ED70" s="254"/>
      <c r="EE70" s="254"/>
      <c r="EF70" s="254"/>
      <c r="EG70" s="254"/>
      <c r="EH70" s="254"/>
      <c r="EI70" s="254"/>
      <c r="EJ70" s="254"/>
      <c r="EK70" s="254"/>
      <c r="EL70" s="254"/>
      <c r="EM70" s="254"/>
      <c r="EN70" s="254"/>
      <c r="EO70" s="254"/>
      <c r="EP70" s="254"/>
      <c r="EQ70" s="254"/>
      <c r="ER70" s="254"/>
      <c r="ES70" s="254"/>
      <c r="ET70" s="254"/>
      <c r="EU70" s="254"/>
      <c r="EV70" s="254"/>
      <c r="EW70" s="254"/>
      <c r="EX70" s="254"/>
      <c r="EY70" s="254"/>
      <c r="EZ70" s="254"/>
      <c r="FA70" s="254"/>
      <c r="FB70" s="254"/>
      <c r="FC70" s="254"/>
      <c r="FD70" s="254"/>
      <c r="FE70" s="254"/>
      <c r="FF70" s="254"/>
      <c r="FG70" s="254"/>
      <c r="FH70" s="254"/>
      <c r="FI70" s="254"/>
      <c r="FJ70" s="254"/>
      <c r="FK70" s="254"/>
      <c r="FL70" s="254"/>
      <c r="FM70" s="254"/>
      <c r="FN70" s="254"/>
      <c r="FO70" s="254"/>
      <c r="FP70" s="254"/>
      <c r="FQ70" s="254"/>
      <c r="FR70" s="254"/>
      <c r="FS70" s="254"/>
      <c r="FT70" s="254"/>
      <c r="FU70" s="254"/>
      <c r="FV70" s="254"/>
      <c r="FW70" s="254"/>
      <c r="FX70" s="254"/>
      <c r="FY70" s="254"/>
      <c r="FZ70" s="254"/>
      <c r="GA70" s="254"/>
      <c r="GB70" s="254"/>
      <c r="GC70" s="254"/>
      <c r="GD70" s="254"/>
      <c r="GE70" s="254"/>
      <c r="GF70" s="254"/>
      <c r="GG70" s="254"/>
      <c r="GH70" s="254"/>
      <c r="GI70" s="254"/>
      <c r="GJ70" s="254"/>
      <c r="GK70" s="254"/>
      <c r="GL70" s="254"/>
      <c r="GM70" s="254"/>
      <c r="GN70" s="254"/>
      <c r="GO70" s="254"/>
      <c r="GP70" s="254"/>
      <c r="GQ70" s="254"/>
      <c r="GR70" s="254"/>
      <c r="GS70" s="254"/>
      <c r="GT70" s="254"/>
      <c r="GU70" s="254"/>
      <c r="GV70" s="254"/>
      <c r="GW70" s="254"/>
      <c r="GX70" s="254"/>
      <c r="GY70" s="254"/>
      <c r="GZ70" s="254"/>
      <c r="HA70" s="254"/>
      <c r="HB70" s="254"/>
      <c r="HC70" s="254"/>
      <c r="HD70" s="254"/>
      <c r="HE70" s="254"/>
    </row>
    <row r="71" spans="1:213" s="251" customFormat="1" ht="21.75" customHeight="1">
      <c r="A71" s="273" t="s">
        <v>162</v>
      </c>
      <c r="B71" s="272">
        <f aca="true" t="shared" si="7" ref="B71:B79">C71+D71+E71+F71</f>
        <v>136</v>
      </c>
      <c r="C71" s="274">
        <v>28</v>
      </c>
      <c r="D71" s="274">
        <v>14</v>
      </c>
      <c r="E71" s="272">
        <v>89</v>
      </c>
      <c r="F71" s="272">
        <v>5</v>
      </c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254"/>
      <c r="DF71" s="254"/>
      <c r="DG71" s="254"/>
      <c r="DH71" s="254"/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254"/>
      <c r="DX71" s="254"/>
      <c r="DY71" s="254"/>
      <c r="DZ71" s="254"/>
      <c r="EA71" s="254"/>
      <c r="EB71" s="254"/>
      <c r="EC71" s="254"/>
      <c r="ED71" s="254"/>
      <c r="EE71" s="254"/>
      <c r="EF71" s="254"/>
      <c r="EG71" s="254"/>
      <c r="EH71" s="254"/>
      <c r="EI71" s="254"/>
      <c r="EJ71" s="254"/>
      <c r="EK71" s="254"/>
      <c r="EL71" s="254"/>
      <c r="EM71" s="254"/>
      <c r="EN71" s="254"/>
      <c r="EO71" s="254"/>
      <c r="EP71" s="254"/>
      <c r="EQ71" s="254"/>
      <c r="ER71" s="254"/>
      <c r="ES71" s="254"/>
      <c r="ET71" s="254"/>
      <c r="EU71" s="254"/>
      <c r="EV71" s="254"/>
      <c r="EW71" s="254"/>
      <c r="EX71" s="254"/>
      <c r="EY71" s="254"/>
      <c r="EZ71" s="254"/>
      <c r="FA71" s="254"/>
      <c r="FB71" s="254"/>
      <c r="FC71" s="254"/>
      <c r="FD71" s="254"/>
      <c r="FE71" s="254"/>
      <c r="FF71" s="254"/>
      <c r="FG71" s="254"/>
      <c r="FH71" s="254"/>
      <c r="FI71" s="254"/>
      <c r="FJ71" s="254"/>
      <c r="FK71" s="254"/>
      <c r="FL71" s="254"/>
      <c r="FM71" s="254"/>
      <c r="FN71" s="254"/>
      <c r="FO71" s="254"/>
      <c r="FP71" s="254"/>
      <c r="FQ71" s="254"/>
      <c r="FR71" s="254"/>
      <c r="FS71" s="254"/>
      <c r="FT71" s="254"/>
      <c r="FU71" s="254"/>
      <c r="FV71" s="254"/>
      <c r="FW71" s="254"/>
      <c r="FX71" s="254"/>
      <c r="FY71" s="254"/>
      <c r="FZ71" s="254"/>
      <c r="GA71" s="254"/>
      <c r="GB71" s="254"/>
      <c r="GC71" s="254"/>
      <c r="GD71" s="254"/>
      <c r="GE71" s="254"/>
      <c r="GF71" s="254"/>
      <c r="GG71" s="254"/>
      <c r="GH71" s="254"/>
      <c r="GI71" s="254"/>
      <c r="GJ71" s="254"/>
      <c r="GK71" s="254"/>
      <c r="GL71" s="254"/>
      <c r="GM71" s="254"/>
      <c r="GN71" s="254"/>
      <c r="GO71" s="254"/>
      <c r="GP71" s="254"/>
      <c r="GQ71" s="254"/>
      <c r="GR71" s="254"/>
      <c r="GS71" s="254"/>
      <c r="GT71" s="254"/>
      <c r="GU71" s="254"/>
      <c r="GV71" s="254"/>
      <c r="GW71" s="254"/>
      <c r="GX71" s="254"/>
      <c r="GY71" s="254"/>
      <c r="GZ71" s="254"/>
      <c r="HA71" s="254"/>
      <c r="HB71" s="254"/>
      <c r="HC71" s="254"/>
      <c r="HD71" s="254"/>
      <c r="HE71" s="254"/>
    </row>
    <row r="72" spans="1:213" s="251" customFormat="1" ht="21.75" customHeight="1">
      <c r="A72" s="291" t="s">
        <v>163</v>
      </c>
      <c r="B72" s="272">
        <f t="shared" si="7"/>
        <v>748</v>
      </c>
      <c r="C72" s="292">
        <v>380</v>
      </c>
      <c r="D72" s="292">
        <v>181</v>
      </c>
      <c r="E72" s="272">
        <v>114</v>
      </c>
      <c r="F72" s="272">
        <v>73</v>
      </c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  <c r="EJ72" s="254"/>
      <c r="EK72" s="254"/>
      <c r="EL72" s="254"/>
      <c r="EM72" s="254"/>
      <c r="EN72" s="254"/>
      <c r="EO72" s="254"/>
      <c r="EP72" s="254"/>
      <c r="EQ72" s="254"/>
      <c r="ER72" s="254"/>
      <c r="ES72" s="254"/>
      <c r="ET72" s="254"/>
      <c r="EU72" s="254"/>
      <c r="EV72" s="254"/>
      <c r="EW72" s="254"/>
      <c r="EX72" s="254"/>
      <c r="EY72" s="254"/>
      <c r="EZ72" s="254"/>
      <c r="FA72" s="254"/>
      <c r="FB72" s="254"/>
      <c r="FC72" s="254"/>
      <c r="FD72" s="254"/>
      <c r="FE72" s="254"/>
      <c r="FF72" s="254"/>
      <c r="FG72" s="254"/>
      <c r="FH72" s="254"/>
      <c r="FI72" s="254"/>
      <c r="FJ72" s="254"/>
      <c r="FK72" s="254"/>
      <c r="FL72" s="254"/>
      <c r="FM72" s="254"/>
      <c r="FN72" s="254"/>
      <c r="FO72" s="254"/>
      <c r="FP72" s="254"/>
      <c r="FQ72" s="254"/>
      <c r="FR72" s="254"/>
      <c r="FS72" s="254"/>
      <c r="FT72" s="254"/>
      <c r="FU72" s="254"/>
      <c r="FV72" s="254"/>
      <c r="FW72" s="254"/>
      <c r="FX72" s="254"/>
      <c r="FY72" s="254"/>
      <c r="FZ72" s="254"/>
      <c r="GA72" s="254"/>
      <c r="GB72" s="254"/>
      <c r="GC72" s="254"/>
      <c r="GD72" s="254"/>
      <c r="GE72" s="254"/>
      <c r="GF72" s="254"/>
      <c r="GG72" s="254"/>
      <c r="GH72" s="254"/>
      <c r="GI72" s="254"/>
      <c r="GJ72" s="254"/>
      <c r="GK72" s="254"/>
      <c r="GL72" s="254"/>
      <c r="GM72" s="254"/>
      <c r="GN72" s="254"/>
      <c r="GO72" s="254"/>
      <c r="GP72" s="254"/>
      <c r="GQ72" s="254"/>
      <c r="GR72" s="254"/>
      <c r="GS72" s="254"/>
      <c r="GT72" s="254"/>
      <c r="GU72" s="254"/>
      <c r="GV72" s="254"/>
      <c r="GW72" s="254"/>
      <c r="GX72" s="254"/>
      <c r="GY72" s="254"/>
      <c r="GZ72" s="254"/>
      <c r="HA72" s="254"/>
      <c r="HB72" s="254"/>
      <c r="HC72" s="254"/>
      <c r="HD72" s="254"/>
      <c r="HE72" s="254"/>
    </row>
    <row r="73" spans="1:213" s="251" customFormat="1" ht="21.75" customHeight="1">
      <c r="A73" s="291" t="s">
        <v>164</v>
      </c>
      <c r="B73" s="272">
        <f t="shared" si="7"/>
        <v>2420</v>
      </c>
      <c r="C73" s="292">
        <v>1353</v>
      </c>
      <c r="D73" s="292">
        <v>646</v>
      </c>
      <c r="E73" s="272">
        <v>160</v>
      </c>
      <c r="F73" s="272">
        <v>261</v>
      </c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4"/>
      <c r="EP73" s="254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4"/>
      <c r="FF73" s="254"/>
      <c r="FG73" s="254"/>
      <c r="FH73" s="254"/>
      <c r="FI73" s="254"/>
      <c r="FJ73" s="254"/>
      <c r="FK73" s="254"/>
      <c r="FL73" s="254"/>
      <c r="FM73" s="254"/>
      <c r="FN73" s="254"/>
      <c r="FO73" s="254"/>
      <c r="FP73" s="254"/>
      <c r="FQ73" s="254"/>
      <c r="FR73" s="254"/>
      <c r="FS73" s="254"/>
      <c r="FT73" s="254"/>
      <c r="FU73" s="254"/>
      <c r="FV73" s="254"/>
      <c r="FW73" s="254"/>
      <c r="FX73" s="254"/>
      <c r="FY73" s="254"/>
      <c r="FZ73" s="254"/>
      <c r="GA73" s="254"/>
      <c r="GB73" s="254"/>
      <c r="GC73" s="254"/>
      <c r="GD73" s="254"/>
      <c r="GE73" s="254"/>
      <c r="GF73" s="254"/>
      <c r="GG73" s="254"/>
      <c r="GH73" s="254"/>
      <c r="GI73" s="254"/>
      <c r="GJ73" s="254"/>
      <c r="GK73" s="254"/>
      <c r="GL73" s="254"/>
      <c r="GM73" s="254"/>
      <c r="GN73" s="254"/>
      <c r="GO73" s="254"/>
      <c r="GP73" s="254"/>
      <c r="GQ73" s="254"/>
      <c r="GR73" s="254"/>
      <c r="GS73" s="254"/>
      <c r="GT73" s="254"/>
      <c r="GU73" s="254"/>
      <c r="GV73" s="254"/>
      <c r="GW73" s="254"/>
      <c r="GX73" s="254"/>
      <c r="GY73" s="254"/>
      <c r="GZ73" s="254"/>
      <c r="HA73" s="254"/>
      <c r="HB73" s="254"/>
      <c r="HC73" s="254"/>
      <c r="HD73" s="254"/>
      <c r="HE73" s="254"/>
    </row>
    <row r="74" spans="1:213" s="251" customFormat="1" ht="21.75" customHeight="1">
      <c r="A74" s="291" t="s">
        <v>69</v>
      </c>
      <c r="B74" s="272">
        <f t="shared" si="7"/>
        <v>1246</v>
      </c>
      <c r="C74" s="292">
        <v>680</v>
      </c>
      <c r="D74" s="292">
        <v>324</v>
      </c>
      <c r="E74" s="272">
        <v>111</v>
      </c>
      <c r="F74" s="272">
        <v>131</v>
      </c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254"/>
      <c r="DX74" s="254"/>
      <c r="DY74" s="254"/>
      <c r="DZ74" s="254"/>
      <c r="EA74" s="254"/>
      <c r="EB74" s="254"/>
      <c r="EC74" s="254"/>
      <c r="ED74" s="254"/>
      <c r="EE74" s="254"/>
      <c r="EF74" s="254"/>
      <c r="EG74" s="254"/>
      <c r="EH74" s="254"/>
      <c r="EI74" s="254"/>
      <c r="EJ74" s="254"/>
      <c r="EK74" s="254"/>
      <c r="EL74" s="254"/>
      <c r="EM74" s="254"/>
      <c r="EN74" s="254"/>
      <c r="EO74" s="254"/>
      <c r="EP74" s="254"/>
      <c r="EQ74" s="254"/>
      <c r="ER74" s="254"/>
      <c r="ES74" s="254"/>
      <c r="ET74" s="254"/>
      <c r="EU74" s="254"/>
      <c r="EV74" s="254"/>
      <c r="EW74" s="254"/>
      <c r="EX74" s="254"/>
      <c r="EY74" s="254"/>
      <c r="EZ74" s="254"/>
      <c r="FA74" s="254"/>
      <c r="FB74" s="254"/>
      <c r="FC74" s="254"/>
      <c r="FD74" s="254"/>
      <c r="FE74" s="254"/>
      <c r="FF74" s="254"/>
      <c r="FG74" s="254"/>
      <c r="FH74" s="254"/>
      <c r="FI74" s="254"/>
      <c r="FJ74" s="254"/>
      <c r="FK74" s="254"/>
      <c r="FL74" s="254"/>
      <c r="FM74" s="254"/>
      <c r="FN74" s="254"/>
      <c r="FO74" s="254"/>
      <c r="FP74" s="254"/>
      <c r="FQ74" s="254"/>
      <c r="FR74" s="254"/>
      <c r="FS74" s="254"/>
      <c r="FT74" s="254"/>
      <c r="FU74" s="254"/>
      <c r="FV74" s="254"/>
      <c r="FW74" s="254"/>
      <c r="FX74" s="254"/>
      <c r="FY74" s="254"/>
      <c r="FZ74" s="254"/>
      <c r="GA74" s="254"/>
      <c r="GB74" s="254"/>
      <c r="GC74" s="254"/>
      <c r="GD74" s="254"/>
      <c r="GE74" s="254"/>
      <c r="GF74" s="254"/>
      <c r="GG74" s="254"/>
      <c r="GH74" s="254"/>
      <c r="GI74" s="254"/>
      <c r="GJ74" s="254"/>
      <c r="GK74" s="254"/>
      <c r="GL74" s="254"/>
      <c r="GM74" s="254"/>
      <c r="GN74" s="254"/>
      <c r="GO74" s="254"/>
      <c r="GP74" s="254"/>
      <c r="GQ74" s="254"/>
      <c r="GR74" s="254"/>
      <c r="GS74" s="254"/>
      <c r="GT74" s="254"/>
      <c r="GU74" s="254"/>
      <c r="GV74" s="254"/>
      <c r="GW74" s="254"/>
      <c r="GX74" s="254"/>
      <c r="GY74" s="254"/>
      <c r="GZ74" s="254"/>
      <c r="HA74" s="254"/>
      <c r="HB74" s="254"/>
      <c r="HC74" s="254"/>
      <c r="HD74" s="254"/>
      <c r="HE74" s="254"/>
    </row>
    <row r="75" spans="1:213" s="251" customFormat="1" ht="21.75" customHeight="1">
      <c r="A75" s="291" t="s">
        <v>70</v>
      </c>
      <c r="B75" s="272">
        <f t="shared" si="7"/>
        <v>859</v>
      </c>
      <c r="C75" s="292">
        <v>453</v>
      </c>
      <c r="D75" s="292">
        <v>216</v>
      </c>
      <c r="E75" s="272">
        <v>103</v>
      </c>
      <c r="F75" s="272">
        <v>87</v>
      </c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  <c r="DN75" s="254"/>
      <c r="DO75" s="254"/>
      <c r="DP75" s="254"/>
      <c r="DQ75" s="254"/>
      <c r="DR75" s="254"/>
      <c r="DS75" s="254"/>
      <c r="DT75" s="254"/>
      <c r="DU75" s="254"/>
      <c r="DV75" s="254"/>
      <c r="DW75" s="254"/>
      <c r="DX75" s="254"/>
      <c r="DY75" s="254"/>
      <c r="DZ75" s="254"/>
      <c r="EA75" s="254"/>
      <c r="EB75" s="254"/>
      <c r="EC75" s="254"/>
      <c r="ED75" s="254"/>
      <c r="EE75" s="254"/>
      <c r="EF75" s="254"/>
      <c r="EG75" s="254"/>
      <c r="EH75" s="254"/>
      <c r="EI75" s="254"/>
      <c r="EJ75" s="254"/>
      <c r="EK75" s="254"/>
      <c r="EL75" s="254"/>
      <c r="EM75" s="254"/>
      <c r="EN75" s="254"/>
      <c r="EO75" s="254"/>
      <c r="EP75" s="254"/>
      <c r="EQ75" s="254"/>
      <c r="ER75" s="254"/>
      <c r="ES75" s="254"/>
      <c r="ET75" s="254"/>
      <c r="EU75" s="254"/>
      <c r="EV75" s="254"/>
      <c r="EW75" s="254"/>
      <c r="EX75" s="254"/>
      <c r="EY75" s="254"/>
      <c r="EZ75" s="254"/>
      <c r="FA75" s="254"/>
      <c r="FB75" s="254"/>
      <c r="FC75" s="254"/>
      <c r="FD75" s="254"/>
      <c r="FE75" s="254"/>
      <c r="FF75" s="254"/>
      <c r="FG75" s="254"/>
      <c r="FH75" s="254"/>
      <c r="FI75" s="254"/>
      <c r="FJ75" s="254"/>
      <c r="FK75" s="254"/>
      <c r="FL75" s="254"/>
      <c r="FM75" s="254"/>
      <c r="FN75" s="254"/>
      <c r="FO75" s="254"/>
      <c r="FP75" s="254"/>
      <c r="FQ75" s="254"/>
      <c r="FR75" s="254"/>
      <c r="FS75" s="254"/>
      <c r="FT75" s="254"/>
      <c r="FU75" s="254"/>
      <c r="FV75" s="254"/>
      <c r="FW75" s="254"/>
      <c r="FX75" s="254"/>
      <c r="FY75" s="254"/>
      <c r="FZ75" s="254"/>
      <c r="GA75" s="254"/>
      <c r="GB75" s="254"/>
      <c r="GC75" s="254"/>
      <c r="GD75" s="254"/>
      <c r="GE75" s="254"/>
      <c r="GF75" s="254"/>
      <c r="GG75" s="254"/>
      <c r="GH75" s="254"/>
      <c r="GI75" s="254"/>
      <c r="GJ75" s="254"/>
      <c r="GK75" s="254"/>
      <c r="GL75" s="254"/>
      <c r="GM75" s="254"/>
      <c r="GN75" s="254"/>
      <c r="GO75" s="254"/>
      <c r="GP75" s="254"/>
      <c r="GQ75" s="254"/>
      <c r="GR75" s="254"/>
      <c r="GS75" s="254"/>
      <c r="GT75" s="254"/>
      <c r="GU75" s="254"/>
      <c r="GV75" s="254"/>
      <c r="GW75" s="254"/>
      <c r="GX75" s="254"/>
      <c r="GY75" s="254"/>
      <c r="GZ75" s="254"/>
      <c r="HA75" s="254"/>
      <c r="HB75" s="254"/>
      <c r="HC75" s="254"/>
      <c r="HD75" s="254"/>
      <c r="HE75" s="254"/>
    </row>
    <row r="76" spans="1:213" s="251" customFormat="1" ht="21.75" customHeight="1">
      <c r="A76" s="293" t="s">
        <v>71</v>
      </c>
      <c r="B76" s="270">
        <f t="shared" si="7"/>
        <v>5639</v>
      </c>
      <c r="C76" s="294">
        <v>3214</v>
      </c>
      <c r="D76" s="294">
        <v>1533</v>
      </c>
      <c r="E76" s="270">
        <v>271</v>
      </c>
      <c r="F76" s="270">
        <v>621</v>
      </c>
      <c r="G76" s="241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254"/>
      <c r="EZ76" s="254"/>
      <c r="FA76" s="254"/>
      <c r="FB76" s="254"/>
      <c r="FC76" s="254"/>
      <c r="FD76" s="254"/>
      <c r="FE76" s="254"/>
      <c r="FF76" s="254"/>
      <c r="FG76" s="254"/>
      <c r="FH76" s="254"/>
      <c r="FI76" s="254"/>
      <c r="FJ76" s="254"/>
      <c r="FK76" s="254"/>
      <c r="FL76" s="254"/>
      <c r="FM76" s="254"/>
      <c r="FN76" s="254"/>
      <c r="FO76" s="254"/>
      <c r="FP76" s="254"/>
      <c r="FQ76" s="254"/>
      <c r="FR76" s="254"/>
      <c r="FS76" s="254"/>
      <c r="FT76" s="254"/>
      <c r="FU76" s="254"/>
      <c r="FV76" s="254"/>
      <c r="FW76" s="254"/>
      <c r="FX76" s="254"/>
      <c r="FY76" s="254"/>
      <c r="FZ76" s="254"/>
      <c r="GA76" s="254"/>
      <c r="GB76" s="254"/>
      <c r="GC76" s="254"/>
      <c r="GD76" s="254"/>
      <c r="GE76" s="254"/>
      <c r="GF76" s="254"/>
      <c r="GG76" s="254"/>
      <c r="GH76" s="254"/>
      <c r="GI76" s="254"/>
      <c r="GJ76" s="254"/>
      <c r="GK76" s="254"/>
      <c r="GL76" s="254"/>
      <c r="GM76" s="254"/>
      <c r="GN76" s="254"/>
      <c r="GO76" s="254"/>
      <c r="GP76" s="254"/>
      <c r="GQ76" s="254"/>
      <c r="GR76" s="254"/>
      <c r="GS76" s="254"/>
      <c r="GT76" s="254"/>
      <c r="GU76" s="254"/>
      <c r="GV76" s="254"/>
      <c r="GW76" s="254"/>
      <c r="GX76" s="254"/>
      <c r="GY76" s="254"/>
      <c r="GZ76" s="254"/>
      <c r="HA76" s="254"/>
      <c r="HB76" s="254"/>
      <c r="HC76" s="254"/>
      <c r="HD76" s="254"/>
      <c r="HE76" s="254"/>
    </row>
    <row r="77" spans="1:213" s="251" customFormat="1" ht="21.75" customHeight="1">
      <c r="A77" s="293" t="s">
        <v>72</v>
      </c>
      <c r="B77" s="270">
        <f t="shared" si="7"/>
        <v>2946</v>
      </c>
      <c r="C77" s="294">
        <v>1658</v>
      </c>
      <c r="D77" s="294">
        <v>791</v>
      </c>
      <c r="E77" s="270">
        <v>177</v>
      </c>
      <c r="F77" s="270">
        <v>320</v>
      </c>
      <c r="G77" s="241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254"/>
      <c r="DP77" s="254"/>
      <c r="DQ77" s="254"/>
      <c r="DR77" s="254"/>
      <c r="DS77" s="254"/>
      <c r="DT77" s="254"/>
      <c r="DU77" s="254"/>
      <c r="DV77" s="254"/>
      <c r="DW77" s="254"/>
      <c r="DX77" s="254"/>
      <c r="DY77" s="254"/>
      <c r="DZ77" s="254"/>
      <c r="EA77" s="254"/>
      <c r="EB77" s="254"/>
      <c r="EC77" s="254"/>
      <c r="ED77" s="254"/>
      <c r="EE77" s="254"/>
      <c r="EF77" s="254"/>
      <c r="EG77" s="254"/>
      <c r="EH77" s="254"/>
      <c r="EI77" s="254"/>
      <c r="EJ77" s="254"/>
      <c r="EK77" s="254"/>
      <c r="EL77" s="254"/>
      <c r="EM77" s="254"/>
      <c r="EN77" s="254"/>
      <c r="EO77" s="254"/>
      <c r="EP77" s="254"/>
      <c r="EQ77" s="254"/>
      <c r="ER77" s="254"/>
      <c r="ES77" s="254"/>
      <c r="ET77" s="254"/>
      <c r="EU77" s="254"/>
      <c r="EV77" s="254"/>
      <c r="EW77" s="254"/>
      <c r="EX77" s="254"/>
      <c r="EY77" s="254"/>
      <c r="EZ77" s="254"/>
      <c r="FA77" s="254"/>
      <c r="FB77" s="254"/>
      <c r="FC77" s="254"/>
      <c r="FD77" s="254"/>
      <c r="FE77" s="254"/>
      <c r="FF77" s="254"/>
      <c r="FG77" s="254"/>
      <c r="FH77" s="254"/>
      <c r="FI77" s="254"/>
      <c r="FJ77" s="254"/>
      <c r="FK77" s="254"/>
      <c r="FL77" s="254"/>
      <c r="FM77" s="254"/>
      <c r="FN77" s="254"/>
      <c r="FO77" s="254"/>
      <c r="FP77" s="254"/>
      <c r="FQ77" s="254"/>
      <c r="FR77" s="254"/>
      <c r="FS77" s="254"/>
      <c r="FT77" s="254"/>
      <c r="FU77" s="254"/>
      <c r="FV77" s="254"/>
      <c r="FW77" s="254"/>
      <c r="FX77" s="254"/>
      <c r="FY77" s="254"/>
      <c r="FZ77" s="254"/>
      <c r="GA77" s="254"/>
      <c r="GB77" s="254"/>
      <c r="GC77" s="254"/>
      <c r="GD77" s="254"/>
      <c r="GE77" s="254"/>
      <c r="GF77" s="254"/>
      <c r="GG77" s="254"/>
      <c r="GH77" s="254"/>
      <c r="GI77" s="254"/>
      <c r="GJ77" s="254"/>
      <c r="GK77" s="254"/>
      <c r="GL77" s="254"/>
      <c r="GM77" s="254"/>
      <c r="GN77" s="254"/>
      <c r="GO77" s="254"/>
      <c r="GP77" s="254"/>
      <c r="GQ77" s="254"/>
      <c r="GR77" s="254"/>
      <c r="GS77" s="254"/>
      <c r="GT77" s="254"/>
      <c r="GU77" s="254"/>
      <c r="GV77" s="254"/>
      <c r="GW77" s="254"/>
      <c r="GX77" s="254"/>
      <c r="GY77" s="254"/>
      <c r="GZ77" s="254"/>
      <c r="HA77" s="254"/>
      <c r="HB77" s="254"/>
      <c r="HC77" s="254"/>
      <c r="HD77" s="254"/>
      <c r="HE77" s="254"/>
    </row>
    <row r="78" spans="1:213" s="251" customFormat="1" ht="21.75" customHeight="1">
      <c r="A78" s="277" t="s">
        <v>73</v>
      </c>
      <c r="B78" s="270">
        <f t="shared" si="7"/>
        <v>6696</v>
      </c>
      <c r="C78" s="278">
        <v>3825</v>
      </c>
      <c r="D78" s="278">
        <v>1824</v>
      </c>
      <c r="E78" s="270">
        <v>308</v>
      </c>
      <c r="F78" s="270">
        <v>739</v>
      </c>
      <c r="G78" s="241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4"/>
      <c r="DT78" s="254"/>
      <c r="DU78" s="254"/>
      <c r="DV78" s="254"/>
      <c r="DW78" s="254"/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  <c r="FR78" s="254"/>
      <c r="FS78" s="254"/>
      <c r="FT78" s="254"/>
      <c r="FU78" s="254"/>
      <c r="FV78" s="254"/>
      <c r="FW78" s="254"/>
      <c r="FX78" s="254"/>
      <c r="FY78" s="254"/>
      <c r="FZ78" s="254"/>
      <c r="GA78" s="254"/>
      <c r="GB78" s="254"/>
      <c r="GC78" s="254"/>
      <c r="GD78" s="254"/>
      <c r="GE78" s="254"/>
      <c r="GF78" s="254"/>
      <c r="GG78" s="254"/>
      <c r="GH78" s="254"/>
      <c r="GI78" s="254"/>
      <c r="GJ78" s="254"/>
      <c r="GK78" s="254"/>
      <c r="GL78" s="254"/>
      <c r="GM78" s="254"/>
      <c r="GN78" s="254"/>
      <c r="GO78" s="254"/>
      <c r="GP78" s="254"/>
      <c r="GQ78" s="254"/>
      <c r="GR78" s="254"/>
      <c r="GS78" s="254"/>
      <c r="GT78" s="254"/>
      <c r="GU78" s="254"/>
      <c r="GV78" s="254"/>
      <c r="GW78" s="254"/>
      <c r="GX78" s="254"/>
      <c r="GY78" s="254"/>
      <c r="GZ78" s="254"/>
      <c r="HA78" s="254"/>
      <c r="HB78" s="254"/>
      <c r="HC78" s="254"/>
      <c r="HD78" s="254"/>
      <c r="HE78" s="254"/>
    </row>
    <row r="79" spans="1:213" s="251" customFormat="1" ht="21.75" customHeight="1">
      <c r="A79" s="277" t="s">
        <v>74</v>
      </c>
      <c r="B79" s="270">
        <f t="shared" si="7"/>
        <v>2459</v>
      </c>
      <c r="C79" s="278">
        <v>1379</v>
      </c>
      <c r="D79" s="278">
        <v>659</v>
      </c>
      <c r="E79" s="270">
        <v>154</v>
      </c>
      <c r="F79" s="270">
        <v>267</v>
      </c>
      <c r="G79" s="241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4"/>
      <c r="DT79" s="254"/>
      <c r="DU79" s="254"/>
      <c r="DV79" s="254"/>
      <c r="DW79" s="254"/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4"/>
      <c r="ES79" s="254"/>
      <c r="ET79" s="254"/>
      <c r="EU79" s="254"/>
      <c r="EV79" s="254"/>
      <c r="EW79" s="254"/>
      <c r="EX79" s="254"/>
      <c r="EY79" s="254"/>
      <c r="EZ79" s="254"/>
      <c r="FA79" s="254"/>
      <c r="FB79" s="254"/>
      <c r="FC79" s="254"/>
      <c r="FD79" s="254"/>
      <c r="FE79" s="254"/>
      <c r="FF79" s="254"/>
      <c r="FG79" s="254"/>
      <c r="FH79" s="254"/>
      <c r="FI79" s="254"/>
      <c r="FJ79" s="254"/>
      <c r="FK79" s="254"/>
      <c r="FL79" s="254"/>
      <c r="FM79" s="254"/>
      <c r="FN79" s="254"/>
      <c r="FO79" s="254"/>
      <c r="FP79" s="254"/>
      <c r="FQ79" s="254"/>
      <c r="FR79" s="254"/>
      <c r="FS79" s="254"/>
      <c r="FT79" s="254"/>
      <c r="FU79" s="254"/>
      <c r="FV79" s="254"/>
      <c r="FW79" s="254"/>
      <c r="FX79" s="254"/>
      <c r="FY79" s="254"/>
      <c r="FZ79" s="254"/>
      <c r="GA79" s="254"/>
      <c r="GB79" s="254"/>
      <c r="GC79" s="254"/>
      <c r="GD79" s="254"/>
      <c r="GE79" s="254"/>
      <c r="GF79" s="254"/>
      <c r="GG79" s="254"/>
      <c r="GH79" s="254"/>
      <c r="GI79" s="254"/>
      <c r="GJ79" s="254"/>
      <c r="GK79" s="254"/>
      <c r="GL79" s="254"/>
      <c r="GM79" s="254"/>
      <c r="GN79" s="254"/>
      <c r="GO79" s="254"/>
      <c r="GP79" s="254"/>
      <c r="GQ79" s="254"/>
      <c r="GR79" s="254"/>
      <c r="GS79" s="254"/>
      <c r="GT79" s="254"/>
      <c r="GU79" s="254"/>
      <c r="GV79" s="254"/>
      <c r="GW79" s="254"/>
      <c r="GX79" s="254"/>
      <c r="GY79" s="254"/>
      <c r="GZ79" s="254"/>
      <c r="HA79" s="254"/>
      <c r="HB79" s="254"/>
      <c r="HC79" s="254"/>
      <c r="HD79" s="254"/>
      <c r="HE79" s="254"/>
    </row>
    <row r="80" spans="1:213" s="251" customFormat="1" ht="21.75" customHeight="1">
      <c r="A80" s="281" t="s">
        <v>165</v>
      </c>
      <c r="B80" s="269">
        <f>SUM(B81:B82)</f>
        <v>1963</v>
      </c>
      <c r="C80" s="269">
        <f>SUM(C81:C82)</f>
        <v>1071</v>
      </c>
      <c r="D80" s="269">
        <f>SUM(D81:D82)</f>
        <v>512</v>
      </c>
      <c r="E80" s="269">
        <f>SUM(E81:E82)</f>
        <v>173</v>
      </c>
      <c r="F80" s="269">
        <f>SUM(F81:F82)</f>
        <v>207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4"/>
      <c r="ES80" s="254"/>
      <c r="ET80" s="254"/>
      <c r="EU80" s="254"/>
      <c r="EV80" s="254"/>
      <c r="EW80" s="254"/>
      <c r="EX80" s="254"/>
      <c r="EY80" s="254"/>
      <c r="EZ80" s="254"/>
      <c r="FA80" s="254"/>
      <c r="FB80" s="254"/>
      <c r="FC80" s="254"/>
      <c r="FD80" s="254"/>
      <c r="FE80" s="254"/>
      <c r="FF80" s="254"/>
      <c r="FG80" s="254"/>
      <c r="FH80" s="254"/>
      <c r="FI80" s="254"/>
      <c r="FJ80" s="254"/>
      <c r="FK80" s="254"/>
      <c r="FL80" s="254"/>
      <c r="FM80" s="254"/>
      <c r="FN80" s="254"/>
      <c r="FO80" s="254"/>
      <c r="FP80" s="254"/>
      <c r="FQ80" s="254"/>
      <c r="FR80" s="254"/>
      <c r="FS80" s="254"/>
      <c r="FT80" s="254"/>
      <c r="FU80" s="254"/>
      <c r="FV80" s="254"/>
      <c r="FW80" s="254"/>
      <c r="FX80" s="254"/>
      <c r="FY80" s="254"/>
      <c r="FZ80" s="254"/>
      <c r="GA80" s="254"/>
      <c r="GB80" s="254"/>
      <c r="GC80" s="254"/>
      <c r="GD80" s="254"/>
      <c r="GE80" s="254"/>
      <c r="GF80" s="254"/>
      <c r="GG80" s="254"/>
      <c r="GH80" s="254"/>
      <c r="GI80" s="254"/>
      <c r="GJ80" s="254"/>
      <c r="GK80" s="254"/>
      <c r="GL80" s="254"/>
      <c r="GM80" s="254"/>
      <c r="GN80" s="254"/>
      <c r="GO80" s="254"/>
      <c r="GP80" s="254"/>
      <c r="GQ80" s="254"/>
      <c r="GR80" s="254"/>
      <c r="GS80" s="254"/>
      <c r="GT80" s="254"/>
      <c r="GU80" s="254"/>
      <c r="GV80" s="254"/>
      <c r="GW80" s="254"/>
      <c r="GX80" s="254"/>
      <c r="GY80" s="254"/>
      <c r="GZ80" s="254"/>
      <c r="HA80" s="254"/>
      <c r="HB80" s="254"/>
      <c r="HC80" s="254"/>
      <c r="HD80" s="254"/>
      <c r="HE80" s="254"/>
    </row>
    <row r="81" spans="1:213" s="251" customFormat="1" ht="21.75" customHeight="1">
      <c r="A81" s="275" t="s">
        <v>166</v>
      </c>
      <c r="B81" s="272">
        <f aca="true" t="shared" si="8" ref="B81:B85">C81+D81+E81+F81</f>
        <v>701</v>
      </c>
      <c r="C81" s="276">
        <v>375</v>
      </c>
      <c r="D81" s="276">
        <v>179</v>
      </c>
      <c r="E81" s="272">
        <v>75</v>
      </c>
      <c r="F81" s="272">
        <v>72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  <c r="FR81" s="254"/>
      <c r="FS81" s="254"/>
      <c r="FT81" s="254"/>
      <c r="FU81" s="254"/>
      <c r="FV81" s="254"/>
      <c r="FW81" s="254"/>
      <c r="FX81" s="254"/>
      <c r="FY81" s="254"/>
      <c r="FZ81" s="254"/>
      <c r="GA81" s="254"/>
      <c r="GB81" s="254"/>
      <c r="GC81" s="254"/>
      <c r="GD81" s="254"/>
      <c r="GE81" s="254"/>
      <c r="GF81" s="254"/>
      <c r="GG81" s="254"/>
      <c r="GH81" s="254"/>
      <c r="GI81" s="254"/>
      <c r="GJ81" s="254"/>
      <c r="GK81" s="254"/>
      <c r="GL81" s="254"/>
      <c r="GM81" s="254"/>
      <c r="GN81" s="254"/>
      <c r="GO81" s="254"/>
      <c r="GP81" s="254"/>
      <c r="GQ81" s="254"/>
      <c r="GR81" s="254"/>
      <c r="GS81" s="254"/>
      <c r="GT81" s="254"/>
      <c r="GU81" s="254"/>
      <c r="GV81" s="254"/>
      <c r="GW81" s="254"/>
      <c r="GX81" s="254"/>
      <c r="GY81" s="254"/>
      <c r="GZ81" s="254"/>
      <c r="HA81" s="254"/>
      <c r="HB81" s="254"/>
      <c r="HC81" s="254"/>
      <c r="HD81" s="254"/>
      <c r="HE81" s="254"/>
    </row>
    <row r="82" spans="1:213" s="251" customFormat="1" ht="21.75" customHeight="1">
      <c r="A82" s="275" t="s">
        <v>167</v>
      </c>
      <c r="B82" s="272">
        <f t="shared" si="8"/>
        <v>1262</v>
      </c>
      <c r="C82" s="276">
        <v>696</v>
      </c>
      <c r="D82" s="276">
        <v>333</v>
      </c>
      <c r="E82" s="272">
        <v>98</v>
      </c>
      <c r="F82" s="272">
        <v>135</v>
      </c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  <c r="HD82" s="254"/>
      <c r="HE82" s="254"/>
    </row>
    <row r="83" spans="1:213" s="251" customFormat="1" ht="21.75" customHeight="1">
      <c r="A83" s="295" t="s">
        <v>77</v>
      </c>
      <c r="B83" s="270">
        <f t="shared" si="8"/>
        <v>6875</v>
      </c>
      <c r="C83" s="296">
        <v>3952</v>
      </c>
      <c r="D83" s="296">
        <v>1884</v>
      </c>
      <c r="E83" s="270">
        <v>276</v>
      </c>
      <c r="F83" s="270">
        <v>763</v>
      </c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254"/>
      <c r="GB83" s="254"/>
      <c r="GC83" s="254"/>
      <c r="GD83" s="254"/>
      <c r="GE83" s="254"/>
      <c r="GF83" s="254"/>
      <c r="GG83" s="254"/>
      <c r="GH83" s="254"/>
      <c r="GI83" s="254"/>
      <c r="GJ83" s="254"/>
      <c r="GK83" s="254"/>
      <c r="GL83" s="254"/>
      <c r="GM83" s="254"/>
      <c r="GN83" s="254"/>
      <c r="GO83" s="254"/>
      <c r="GP83" s="254"/>
      <c r="GQ83" s="254"/>
      <c r="GR83" s="254"/>
      <c r="GS83" s="254"/>
      <c r="GT83" s="254"/>
      <c r="GU83" s="254"/>
      <c r="GV83" s="254"/>
      <c r="GW83" s="254"/>
      <c r="GX83" s="254"/>
      <c r="GY83" s="254"/>
      <c r="GZ83" s="254"/>
      <c r="HA83" s="254"/>
      <c r="HB83" s="254"/>
      <c r="HC83" s="254"/>
      <c r="HD83" s="254"/>
      <c r="HE83" s="254"/>
    </row>
    <row r="84" spans="1:213" s="251" customFormat="1" ht="21.75" customHeight="1">
      <c r="A84" s="295" t="s">
        <v>78</v>
      </c>
      <c r="B84" s="270">
        <f t="shared" si="8"/>
        <v>1962</v>
      </c>
      <c r="C84" s="296">
        <v>1106</v>
      </c>
      <c r="D84" s="296">
        <v>527</v>
      </c>
      <c r="E84" s="270">
        <v>115</v>
      </c>
      <c r="F84" s="270">
        <v>214</v>
      </c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254"/>
      <c r="GB84" s="254"/>
      <c r="GC84" s="254"/>
      <c r="GD84" s="254"/>
      <c r="GE84" s="254"/>
      <c r="GF84" s="254"/>
      <c r="GG84" s="254"/>
      <c r="GH84" s="254"/>
      <c r="GI84" s="254"/>
      <c r="GJ84" s="254"/>
      <c r="GK84" s="254"/>
      <c r="GL84" s="254"/>
      <c r="GM84" s="254"/>
      <c r="GN84" s="254"/>
      <c r="GO84" s="254"/>
      <c r="GP84" s="254"/>
      <c r="GQ84" s="254"/>
      <c r="GR84" s="254"/>
      <c r="GS84" s="254"/>
      <c r="GT84" s="254"/>
      <c r="GU84" s="254"/>
      <c r="GV84" s="254"/>
      <c r="GW84" s="254"/>
      <c r="GX84" s="254"/>
      <c r="GY84" s="254"/>
      <c r="GZ84" s="254"/>
      <c r="HA84" s="254"/>
      <c r="HB84" s="254"/>
      <c r="HC84" s="254"/>
      <c r="HD84" s="254"/>
      <c r="HE84" s="254"/>
    </row>
    <row r="85" spans="1:213" s="251" customFormat="1" ht="21.75" customHeight="1">
      <c r="A85" s="281" t="s">
        <v>79</v>
      </c>
      <c r="B85" s="270">
        <f t="shared" si="8"/>
        <v>8444</v>
      </c>
      <c r="C85" s="297">
        <v>4860</v>
      </c>
      <c r="D85" s="297">
        <v>2317</v>
      </c>
      <c r="E85" s="270">
        <v>329</v>
      </c>
      <c r="F85" s="270">
        <v>938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4"/>
      <c r="FV85" s="254"/>
      <c r="FW85" s="254"/>
      <c r="FX85" s="254"/>
      <c r="FY85" s="254"/>
      <c r="FZ85" s="254"/>
      <c r="GA85" s="254"/>
      <c r="GB85" s="254"/>
      <c r="GC85" s="254"/>
      <c r="GD85" s="254"/>
      <c r="GE85" s="254"/>
      <c r="GF85" s="254"/>
      <c r="GG85" s="254"/>
      <c r="GH85" s="254"/>
      <c r="GI85" s="254"/>
      <c r="GJ85" s="254"/>
      <c r="GK85" s="254"/>
      <c r="GL85" s="254"/>
      <c r="GM85" s="254"/>
      <c r="GN85" s="254"/>
      <c r="GO85" s="254"/>
      <c r="GP85" s="254"/>
      <c r="GQ85" s="254"/>
      <c r="GR85" s="254"/>
      <c r="GS85" s="254"/>
      <c r="GT85" s="254"/>
      <c r="GU85" s="254"/>
      <c r="GV85" s="254"/>
      <c r="GW85" s="254"/>
      <c r="GX85" s="254"/>
      <c r="GY85" s="254"/>
      <c r="GZ85" s="254"/>
      <c r="HA85" s="254"/>
      <c r="HB85" s="254"/>
      <c r="HC85" s="254"/>
      <c r="HD85" s="254"/>
      <c r="HE85" s="254"/>
    </row>
    <row r="86" spans="1:213" s="251" customFormat="1" ht="21.75" customHeight="1">
      <c r="A86" s="281" t="s">
        <v>168</v>
      </c>
      <c r="B86" s="269">
        <f>SUM(B87:B90)</f>
        <v>8040</v>
      </c>
      <c r="C86" s="269">
        <f>SUM(C87:C90)</f>
        <v>4464</v>
      </c>
      <c r="D86" s="269">
        <f>SUM(D87:D90)</f>
        <v>2128</v>
      </c>
      <c r="E86" s="269">
        <f>SUM(E87:E90)</f>
        <v>585</v>
      </c>
      <c r="F86" s="269">
        <f>SUM(F87:F90)</f>
        <v>863</v>
      </c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54"/>
      <c r="GF86" s="254"/>
      <c r="GG86" s="254"/>
      <c r="GH86" s="254"/>
      <c r="GI86" s="254"/>
      <c r="GJ86" s="254"/>
      <c r="GK86" s="254"/>
      <c r="GL86" s="254"/>
      <c r="GM86" s="254"/>
      <c r="GN86" s="254"/>
      <c r="GO86" s="254"/>
      <c r="GP86" s="254"/>
      <c r="GQ86" s="254"/>
      <c r="GR86" s="254"/>
      <c r="GS86" s="254"/>
      <c r="GT86" s="254"/>
      <c r="GU86" s="254"/>
      <c r="GV86" s="254"/>
      <c r="GW86" s="254"/>
      <c r="GX86" s="254"/>
      <c r="GY86" s="254"/>
      <c r="GZ86" s="254"/>
      <c r="HA86" s="254"/>
      <c r="HB86" s="254"/>
      <c r="HC86" s="254"/>
      <c r="HD86" s="254"/>
      <c r="HE86" s="254"/>
    </row>
    <row r="87" spans="1:213" s="251" customFormat="1" ht="21.75" customHeight="1">
      <c r="A87" s="275" t="s">
        <v>169</v>
      </c>
      <c r="B87" s="272">
        <f aca="true" t="shared" si="9" ref="B87:B91">C87+D87+E87+F87</f>
        <v>902</v>
      </c>
      <c r="C87" s="276">
        <v>478</v>
      </c>
      <c r="D87" s="276">
        <v>226</v>
      </c>
      <c r="E87" s="272">
        <v>106</v>
      </c>
      <c r="F87" s="272">
        <v>92</v>
      </c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254"/>
      <c r="GB87" s="254"/>
      <c r="GC87" s="254"/>
      <c r="GD87" s="254"/>
      <c r="GE87" s="254"/>
      <c r="GF87" s="254"/>
      <c r="GG87" s="254"/>
      <c r="GH87" s="254"/>
      <c r="GI87" s="254"/>
      <c r="GJ87" s="254"/>
      <c r="GK87" s="254"/>
      <c r="GL87" s="254"/>
      <c r="GM87" s="254"/>
      <c r="GN87" s="254"/>
      <c r="GO87" s="254"/>
      <c r="GP87" s="254"/>
      <c r="GQ87" s="254"/>
      <c r="GR87" s="254"/>
      <c r="GS87" s="254"/>
      <c r="GT87" s="254"/>
      <c r="GU87" s="254"/>
      <c r="GV87" s="254"/>
      <c r="GW87" s="254"/>
      <c r="GX87" s="254"/>
      <c r="GY87" s="254"/>
      <c r="GZ87" s="254"/>
      <c r="HA87" s="254"/>
      <c r="HB87" s="254"/>
      <c r="HC87" s="254"/>
      <c r="HD87" s="254"/>
      <c r="HE87" s="254"/>
    </row>
    <row r="88" spans="1:213" s="251" customFormat="1" ht="21.75" customHeight="1">
      <c r="A88" s="275" t="s">
        <v>81</v>
      </c>
      <c r="B88" s="272">
        <f t="shared" si="9"/>
        <v>2777</v>
      </c>
      <c r="C88" s="276">
        <v>1560</v>
      </c>
      <c r="D88" s="276">
        <v>745</v>
      </c>
      <c r="E88" s="272">
        <v>170</v>
      </c>
      <c r="F88" s="272">
        <v>302</v>
      </c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  <c r="FP88" s="254"/>
      <c r="FQ88" s="254"/>
      <c r="FR88" s="254"/>
      <c r="FS88" s="254"/>
      <c r="FT88" s="254"/>
      <c r="FU88" s="254"/>
      <c r="FV88" s="254"/>
      <c r="FW88" s="254"/>
      <c r="FX88" s="254"/>
      <c r="FY88" s="254"/>
      <c r="FZ88" s="254"/>
      <c r="GA88" s="254"/>
      <c r="GB88" s="254"/>
      <c r="GC88" s="254"/>
      <c r="GD88" s="254"/>
      <c r="GE88" s="254"/>
      <c r="GF88" s="254"/>
      <c r="GG88" s="254"/>
      <c r="GH88" s="254"/>
      <c r="GI88" s="254"/>
      <c r="GJ88" s="254"/>
      <c r="GK88" s="254"/>
      <c r="GL88" s="254"/>
      <c r="GM88" s="254"/>
      <c r="GN88" s="254"/>
      <c r="GO88" s="254"/>
      <c r="GP88" s="254"/>
      <c r="GQ88" s="254"/>
      <c r="GR88" s="254"/>
      <c r="GS88" s="254"/>
      <c r="GT88" s="254"/>
      <c r="GU88" s="254"/>
      <c r="GV88" s="254"/>
      <c r="GW88" s="254"/>
      <c r="GX88" s="254"/>
      <c r="GY88" s="254"/>
      <c r="GZ88" s="254"/>
      <c r="HA88" s="254"/>
      <c r="HB88" s="254"/>
      <c r="HC88" s="254"/>
      <c r="HD88" s="254"/>
      <c r="HE88" s="254"/>
    </row>
    <row r="89" spans="1:213" s="251" customFormat="1" ht="21.75" customHeight="1">
      <c r="A89" s="275" t="s">
        <v>83</v>
      </c>
      <c r="B89" s="272">
        <f t="shared" si="9"/>
        <v>2386</v>
      </c>
      <c r="C89" s="276">
        <v>1333</v>
      </c>
      <c r="D89" s="276">
        <v>636</v>
      </c>
      <c r="E89" s="272">
        <v>159</v>
      </c>
      <c r="F89" s="272">
        <v>258</v>
      </c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  <c r="FP89" s="254"/>
      <c r="FQ89" s="254"/>
      <c r="FR89" s="254"/>
      <c r="FS89" s="254"/>
      <c r="FT89" s="254"/>
      <c r="FU89" s="254"/>
      <c r="FV89" s="254"/>
      <c r="FW89" s="254"/>
      <c r="FX89" s="254"/>
      <c r="FY89" s="254"/>
      <c r="FZ89" s="254"/>
      <c r="GA89" s="254"/>
      <c r="GB89" s="254"/>
      <c r="GC89" s="254"/>
      <c r="GD89" s="254"/>
      <c r="GE89" s="254"/>
      <c r="GF89" s="254"/>
      <c r="GG89" s="254"/>
      <c r="GH89" s="254"/>
      <c r="GI89" s="254"/>
      <c r="GJ89" s="254"/>
      <c r="GK89" s="254"/>
      <c r="GL89" s="254"/>
      <c r="GM89" s="254"/>
      <c r="GN89" s="254"/>
      <c r="GO89" s="254"/>
      <c r="GP89" s="254"/>
      <c r="GQ89" s="254"/>
      <c r="GR89" s="254"/>
      <c r="GS89" s="254"/>
      <c r="GT89" s="254"/>
      <c r="GU89" s="254"/>
      <c r="GV89" s="254"/>
      <c r="GW89" s="254"/>
      <c r="GX89" s="254"/>
      <c r="GY89" s="254"/>
      <c r="GZ89" s="254"/>
      <c r="HA89" s="254"/>
      <c r="HB89" s="254"/>
      <c r="HC89" s="254"/>
      <c r="HD89" s="254"/>
      <c r="HE89" s="254"/>
    </row>
    <row r="90" spans="1:213" s="251" customFormat="1" ht="21.75" customHeight="1">
      <c r="A90" s="275" t="s">
        <v>170</v>
      </c>
      <c r="B90" s="272">
        <f t="shared" si="9"/>
        <v>1975</v>
      </c>
      <c r="C90" s="276">
        <v>1093</v>
      </c>
      <c r="D90" s="276">
        <v>521</v>
      </c>
      <c r="E90" s="272">
        <v>150</v>
      </c>
      <c r="F90" s="272">
        <v>211</v>
      </c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  <c r="FP90" s="254"/>
      <c r="FQ90" s="254"/>
      <c r="FR90" s="254"/>
      <c r="FS90" s="254"/>
      <c r="FT90" s="254"/>
      <c r="FU90" s="254"/>
      <c r="FV90" s="254"/>
      <c r="FW90" s="254"/>
      <c r="FX90" s="254"/>
      <c r="FY90" s="254"/>
      <c r="FZ90" s="254"/>
      <c r="GA90" s="254"/>
      <c r="GB90" s="254"/>
      <c r="GC90" s="254"/>
      <c r="GD90" s="254"/>
      <c r="GE90" s="254"/>
      <c r="GF90" s="254"/>
      <c r="GG90" s="254"/>
      <c r="GH90" s="254"/>
      <c r="GI90" s="254"/>
      <c r="GJ90" s="254"/>
      <c r="GK90" s="254"/>
      <c r="GL90" s="254"/>
      <c r="GM90" s="254"/>
      <c r="GN90" s="254"/>
      <c r="GO90" s="254"/>
      <c r="GP90" s="254"/>
      <c r="GQ90" s="254"/>
      <c r="GR90" s="254"/>
      <c r="GS90" s="254"/>
      <c r="GT90" s="254"/>
      <c r="GU90" s="254"/>
      <c r="GV90" s="254"/>
      <c r="GW90" s="254"/>
      <c r="GX90" s="254"/>
      <c r="GY90" s="254"/>
      <c r="GZ90" s="254"/>
      <c r="HA90" s="254"/>
      <c r="HB90" s="254"/>
      <c r="HC90" s="254"/>
      <c r="HD90" s="254"/>
      <c r="HE90" s="254"/>
    </row>
    <row r="91" spans="1:213" s="251" customFormat="1" ht="21.75" customHeight="1">
      <c r="A91" s="277" t="s">
        <v>84</v>
      </c>
      <c r="B91" s="270">
        <f t="shared" si="9"/>
        <v>5612</v>
      </c>
      <c r="C91" s="278">
        <v>3196</v>
      </c>
      <c r="D91" s="278">
        <v>1525</v>
      </c>
      <c r="E91" s="270">
        <v>273</v>
      </c>
      <c r="F91" s="270">
        <v>618</v>
      </c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  <c r="FP91" s="254"/>
      <c r="FQ91" s="254"/>
      <c r="FR91" s="254"/>
      <c r="FS91" s="254"/>
      <c r="FT91" s="254"/>
      <c r="FU91" s="254"/>
      <c r="FV91" s="254"/>
      <c r="FW91" s="254"/>
      <c r="FX91" s="254"/>
      <c r="FY91" s="254"/>
      <c r="FZ91" s="254"/>
      <c r="GA91" s="254"/>
      <c r="GB91" s="254"/>
      <c r="GC91" s="254"/>
      <c r="GD91" s="254"/>
      <c r="GE91" s="254"/>
      <c r="GF91" s="254"/>
      <c r="GG91" s="254"/>
      <c r="GH91" s="254"/>
      <c r="GI91" s="254"/>
      <c r="GJ91" s="254"/>
      <c r="GK91" s="254"/>
      <c r="GL91" s="254"/>
      <c r="GM91" s="254"/>
      <c r="GN91" s="254"/>
      <c r="GO91" s="254"/>
      <c r="GP91" s="254"/>
      <c r="GQ91" s="254"/>
      <c r="GR91" s="254"/>
      <c r="GS91" s="254"/>
      <c r="GT91" s="254"/>
      <c r="GU91" s="254"/>
      <c r="GV91" s="254"/>
      <c r="GW91" s="254"/>
      <c r="GX91" s="254"/>
      <c r="GY91" s="254"/>
      <c r="GZ91" s="254"/>
      <c r="HA91" s="254"/>
      <c r="HB91" s="254"/>
      <c r="HC91" s="254"/>
      <c r="HD91" s="254"/>
      <c r="HE91" s="254"/>
    </row>
    <row r="92" spans="1:213" s="251" customFormat="1" ht="21.75" customHeight="1">
      <c r="A92" s="281" t="s">
        <v>171</v>
      </c>
      <c r="B92" s="269">
        <f>SUM(B93:B99)</f>
        <v>13310</v>
      </c>
      <c r="C92" s="269">
        <f>SUM(C93:C99)</f>
        <v>7391</v>
      </c>
      <c r="D92" s="269">
        <f>SUM(D93:D99)</f>
        <v>3525</v>
      </c>
      <c r="E92" s="269">
        <f>SUM(E93:E99)</f>
        <v>967</v>
      </c>
      <c r="F92" s="269">
        <f>SUM(F93:F99)</f>
        <v>1427</v>
      </c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4"/>
      <c r="FV92" s="254"/>
      <c r="FW92" s="254"/>
      <c r="FX92" s="254"/>
      <c r="FY92" s="254"/>
      <c r="FZ92" s="254"/>
      <c r="GA92" s="254"/>
      <c r="GB92" s="254"/>
      <c r="GC92" s="254"/>
      <c r="GD92" s="254"/>
      <c r="GE92" s="254"/>
      <c r="GF92" s="254"/>
      <c r="GG92" s="254"/>
      <c r="GH92" s="254"/>
      <c r="GI92" s="254"/>
      <c r="GJ92" s="254"/>
      <c r="GK92" s="254"/>
      <c r="GL92" s="254"/>
      <c r="GM92" s="254"/>
      <c r="GN92" s="254"/>
      <c r="GO92" s="254"/>
      <c r="GP92" s="254"/>
      <c r="GQ92" s="254"/>
      <c r="GR92" s="254"/>
      <c r="GS92" s="254"/>
      <c r="GT92" s="254"/>
      <c r="GU92" s="254"/>
      <c r="GV92" s="254"/>
      <c r="GW92" s="254"/>
      <c r="GX92" s="254"/>
      <c r="GY92" s="254"/>
      <c r="GZ92" s="254"/>
      <c r="HA92" s="254"/>
      <c r="HB92" s="254"/>
      <c r="HC92" s="254"/>
      <c r="HD92" s="254"/>
      <c r="HE92" s="254"/>
    </row>
    <row r="93" spans="1:213" s="251" customFormat="1" ht="21.75" customHeight="1">
      <c r="A93" s="273" t="s">
        <v>172</v>
      </c>
      <c r="B93" s="272">
        <f aca="true" t="shared" si="10" ref="B93:B102">C93+D93+E93+F93</f>
        <v>1334</v>
      </c>
      <c r="C93" s="274">
        <v>731</v>
      </c>
      <c r="D93" s="274">
        <v>348</v>
      </c>
      <c r="E93" s="272">
        <v>114</v>
      </c>
      <c r="F93" s="272">
        <v>141</v>
      </c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4"/>
      <c r="FV93" s="254"/>
      <c r="FW93" s="254"/>
      <c r="FX93" s="254"/>
      <c r="FY93" s="254"/>
      <c r="FZ93" s="254"/>
      <c r="GA93" s="254"/>
      <c r="GB93" s="254"/>
      <c r="GC93" s="254"/>
      <c r="GD93" s="254"/>
      <c r="GE93" s="254"/>
      <c r="GF93" s="254"/>
      <c r="GG93" s="254"/>
      <c r="GH93" s="254"/>
      <c r="GI93" s="254"/>
      <c r="GJ93" s="254"/>
      <c r="GK93" s="254"/>
      <c r="GL93" s="254"/>
      <c r="GM93" s="254"/>
      <c r="GN93" s="254"/>
      <c r="GO93" s="254"/>
      <c r="GP93" s="254"/>
      <c r="GQ93" s="254"/>
      <c r="GR93" s="254"/>
      <c r="GS93" s="254"/>
      <c r="GT93" s="254"/>
      <c r="GU93" s="254"/>
      <c r="GV93" s="254"/>
      <c r="GW93" s="254"/>
      <c r="GX93" s="254"/>
      <c r="GY93" s="254"/>
      <c r="GZ93" s="254"/>
      <c r="HA93" s="254"/>
      <c r="HB93" s="254"/>
      <c r="HC93" s="254"/>
      <c r="HD93" s="254"/>
      <c r="HE93" s="254"/>
    </row>
    <row r="94" spans="1:213" s="251" customFormat="1" ht="21.75" customHeight="1">
      <c r="A94" s="273" t="s">
        <v>90</v>
      </c>
      <c r="B94" s="272">
        <f t="shared" si="10"/>
        <v>4062</v>
      </c>
      <c r="C94" s="274">
        <v>2301</v>
      </c>
      <c r="D94" s="274">
        <v>1098</v>
      </c>
      <c r="E94" s="272">
        <v>218</v>
      </c>
      <c r="F94" s="272">
        <v>445</v>
      </c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4"/>
      <c r="FV94" s="254"/>
      <c r="FW94" s="254"/>
      <c r="FX94" s="254"/>
      <c r="FY94" s="254"/>
      <c r="FZ94" s="254"/>
      <c r="GA94" s="254"/>
      <c r="GB94" s="254"/>
      <c r="GC94" s="254"/>
      <c r="GD94" s="254"/>
      <c r="GE94" s="254"/>
      <c r="GF94" s="254"/>
      <c r="GG94" s="254"/>
      <c r="GH94" s="254"/>
      <c r="GI94" s="254"/>
      <c r="GJ94" s="254"/>
      <c r="GK94" s="254"/>
      <c r="GL94" s="254"/>
      <c r="GM94" s="254"/>
      <c r="GN94" s="254"/>
      <c r="GO94" s="254"/>
      <c r="GP94" s="254"/>
      <c r="GQ94" s="254"/>
      <c r="GR94" s="254"/>
      <c r="GS94" s="254"/>
      <c r="GT94" s="254"/>
      <c r="GU94" s="254"/>
      <c r="GV94" s="254"/>
      <c r="GW94" s="254"/>
      <c r="GX94" s="254"/>
      <c r="GY94" s="254"/>
      <c r="GZ94" s="254"/>
      <c r="HA94" s="254"/>
      <c r="HB94" s="254"/>
      <c r="HC94" s="254"/>
      <c r="HD94" s="254"/>
      <c r="HE94" s="254"/>
    </row>
    <row r="95" spans="1:213" s="251" customFormat="1" ht="21.75" customHeight="1">
      <c r="A95" s="273" t="s">
        <v>91</v>
      </c>
      <c r="B95" s="272">
        <f t="shared" si="10"/>
        <v>4443</v>
      </c>
      <c r="C95" s="274">
        <v>2523</v>
      </c>
      <c r="D95" s="274">
        <v>1203</v>
      </c>
      <c r="E95" s="272">
        <v>230</v>
      </c>
      <c r="F95" s="272">
        <v>487</v>
      </c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4"/>
      <c r="FV95" s="254"/>
      <c r="FW95" s="254"/>
      <c r="FX95" s="254"/>
      <c r="FY95" s="254"/>
      <c r="FZ95" s="254"/>
      <c r="GA95" s="254"/>
      <c r="GB95" s="254"/>
      <c r="GC95" s="254"/>
      <c r="GD95" s="254"/>
      <c r="GE95" s="254"/>
      <c r="GF95" s="254"/>
      <c r="GG95" s="254"/>
      <c r="GH95" s="254"/>
      <c r="GI95" s="254"/>
      <c r="GJ95" s="254"/>
      <c r="GK95" s="254"/>
      <c r="GL95" s="254"/>
      <c r="GM95" s="254"/>
      <c r="GN95" s="254"/>
      <c r="GO95" s="254"/>
      <c r="GP95" s="254"/>
      <c r="GQ95" s="254"/>
      <c r="GR95" s="254"/>
      <c r="GS95" s="254"/>
      <c r="GT95" s="254"/>
      <c r="GU95" s="254"/>
      <c r="GV95" s="254"/>
      <c r="GW95" s="254"/>
      <c r="GX95" s="254"/>
      <c r="GY95" s="254"/>
      <c r="GZ95" s="254"/>
      <c r="HA95" s="254"/>
      <c r="HB95" s="254"/>
      <c r="HC95" s="254"/>
      <c r="HD95" s="254"/>
      <c r="HE95" s="254"/>
    </row>
    <row r="96" spans="1:213" s="251" customFormat="1" ht="21.75" customHeight="1">
      <c r="A96" s="273" t="s">
        <v>88</v>
      </c>
      <c r="B96" s="272">
        <f t="shared" si="10"/>
        <v>281</v>
      </c>
      <c r="C96" s="274">
        <v>116</v>
      </c>
      <c r="D96" s="274">
        <v>55</v>
      </c>
      <c r="E96" s="272">
        <v>88</v>
      </c>
      <c r="F96" s="272">
        <v>22</v>
      </c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  <c r="FP96" s="254"/>
      <c r="FQ96" s="254"/>
      <c r="FR96" s="254"/>
      <c r="FS96" s="254"/>
      <c r="FT96" s="254"/>
      <c r="FU96" s="254"/>
      <c r="FV96" s="254"/>
      <c r="FW96" s="254"/>
      <c r="FX96" s="254"/>
      <c r="FY96" s="254"/>
      <c r="FZ96" s="254"/>
      <c r="GA96" s="254"/>
      <c r="GB96" s="254"/>
      <c r="GC96" s="254"/>
      <c r="GD96" s="254"/>
      <c r="GE96" s="254"/>
      <c r="GF96" s="254"/>
      <c r="GG96" s="254"/>
      <c r="GH96" s="254"/>
      <c r="GI96" s="254"/>
      <c r="GJ96" s="254"/>
      <c r="GK96" s="254"/>
      <c r="GL96" s="254"/>
      <c r="GM96" s="254"/>
      <c r="GN96" s="254"/>
      <c r="GO96" s="254"/>
      <c r="GP96" s="254"/>
      <c r="GQ96" s="254"/>
      <c r="GR96" s="254"/>
      <c r="GS96" s="254"/>
      <c r="GT96" s="254"/>
      <c r="GU96" s="254"/>
      <c r="GV96" s="254"/>
      <c r="GW96" s="254"/>
      <c r="GX96" s="254"/>
      <c r="GY96" s="254"/>
      <c r="GZ96" s="254"/>
      <c r="HA96" s="254"/>
      <c r="HB96" s="254"/>
      <c r="HC96" s="254"/>
      <c r="HD96" s="254"/>
      <c r="HE96" s="254"/>
    </row>
    <row r="97" spans="1:213" s="251" customFormat="1" ht="21.75" customHeight="1">
      <c r="A97" s="273" t="s">
        <v>173</v>
      </c>
      <c r="B97" s="272">
        <f t="shared" si="10"/>
        <v>449</v>
      </c>
      <c r="C97" s="274">
        <v>214</v>
      </c>
      <c r="D97" s="274">
        <v>102</v>
      </c>
      <c r="E97" s="272">
        <v>92</v>
      </c>
      <c r="F97" s="272">
        <v>41</v>
      </c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4"/>
      <c r="FL97" s="254"/>
      <c r="FM97" s="254"/>
      <c r="FN97" s="254"/>
      <c r="FO97" s="254"/>
      <c r="FP97" s="254"/>
      <c r="FQ97" s="254"/>
      <c r="FR97" s="254"/>
      <c r="FS97" s="254"/>
      <c r="FT97" s="254"/>
      <c r="FU97" s="254"/>
      <c r="FV97" s="254"/>
      <c r="FW97" s="254"/>
      <c r="FX97" s="254"/>
      <c r="FY97" s="254"/>
      <c r="FZ97" s="254"/>
      <c r="GA97" s="254"/>
      <c r="GB97" s="254"/>
      <c r="GC97" s="254"/>
      <c r="GD97" s="254"/>
      <c r="GE97" s="254"/>
      <c r="GF97" s="254"/>
      <c r="GG97" s="254"/>
      <c r="GH97" s="254"/>
      <c r="GI97" s="254"/>
      <c r="GJ97" s="254"/>
      <c r="GK97" s="254"/>
      <c r="GL97" s="254"/>
      <c r="GM97" s="254"/>
      <c r="GN97" s="254"/>
      <c r="GO97" s="254"/>
      <c r="GP97" s="254"/>
      <c r="GQ97" s="254"/>
      <c r="GR97" s="254"/>
      <c r="GS97" s="254"/>
      <c r="GT97" s="254"/>
      <c r="GU97" s="254"/>
      <c r="GV97" s="254"/>
      <c r="GW97" s="254"/>
      <c r="GX97" s="254"/>
      <c r="GY97" s="254"/>
      <c r="GZ97" s="254"/>
      <c r="HA97" s="254"/>
      <c r="HB97" s="254"/>
      <c r="HC97" s="254"/>
      <c r="HD97" s="254"/>
      <c r="HE97" s="254"/>
    </row>
    <row r="98" spans="1:213" s="251" customFormat="1" ht="21.75" customHeight="1">
      <c r="A98" s="273" t="s">
        <v>86</v>
      </c>
      <c r="B98" s="272">
        <f t="shared" si="10"/>
        <v>1542</v>
      </c>
      <c r="C98" s="274">
        <v>852</v>
      </c>
      <c r="D98" s="274">
        <v>407</v>
      </c>
      <c r="E98" s="272">
        <v>118</v>
      </c>
      <c r="F98" s="272">
        <v>165</v>
      </c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  <c r="FG98" s="254"/>
      <c r="FH98" s="254"/>
      <c r="FI98" s="254"/>
      <c r="FJ98" s="254"/>
      <c r="FK98" s="254"/>
      <c r="FL98" s="254"/>
      <c r="FM98" s="254"/>
      <c r="FN98" s="254"/>
      <c r="FO98" s="254"/>
      <c r="FP98" s="254"/>
      <c r="FQ98" s="254"/>
      <c r="FR98" s="254"/>
      <c r="FS98" s="254"/>
      <c r="FT98" s="254"/>
      <c r="FU98" s="254"/>
      <c r="FV98" s="254"/>
      <c r="FW98" s="254"/>
      <c r="FX98" s="254"/>
      <c r="FY98" s="254"/>
      <c r="FZ98" s="254"/>
      <c r="GA98" s="254"/>
      <c r="GB98" s="254"/>
      <c r="GC98" s="254"/>
      <c r="GD98" s="254"/>
      <c r="GE98" s="254"/>
      <c r="GF98" s="254"/>
      <c r="GG98" s="254"/>
      <c r="GH98" s="254"/>
      <c r="GI98" s="254"/>
      <c r="GJ98" s="254"/>
      <c r="GK98" s="254"/>
      <c r="GL98" s="254"/>
      <c r="GM98" s="254"/>
      <c r="GN98" s="254"/>
      <c r="GO98" s="254"/>
      <c r="GP98" s="254"/>
      <c r="GQ98" s="254"/>
      <c r="GR98" s="254"/>
      <c r="GS98" s="254"/>
      <c r="GT98" s="254"/>
      <c r="GU98" s="254"/>
      <c r="GV98" s="254"/>
      <c r="GW98" s="254"/>
      <c r="GX98" s="254"/>
      <c r="GY98" s="254"/>
      <c r="GZ98" s="254"/>
      <c r="HA98" s="254"/>
      <c r="HB98" s="254"/>
      <c r="HC98" s="254"/>
      <c r="HD98" s="254"/>
      <c r="HE98" s="254"/>
    </row>
    <row r="99" spans="1:213" s="251" customFormat="1" ht="21.75" customHeight="1">
      <c r="A99" s="273" t="s">
        <v>87</v>
      </c>
      <c r="B99" s="272">
        <f t="shared" si="10"/>
        <v>1199</v>
      </c>
      <c r="C99" s="274">
        <v>654</v>
      </c>
      <c r="D99" s="274">
        <v>312</v>
      </c>
      <c r="E99" s="272">
        <v>107</v>
      </c>
      <c r="F99" s="272">
        <v>126</v>
      </c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54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  <c r="FG99" s="254"/>
      <c r="FH99" s="254"/>
      <c r="FI99" s="254"/>
      <c r="FJ99" s="254"/>
      <c r="FK99" s="254"/>
      <c r="FL99" s="254"/>
      <c r="FM99" s="254"/>
      <c r="FN99" s="254"/>
      <c r="FO99" s="254"/>
      <c r="FP99" s="254"/>
      <c r="FQ99" s="254"/>
      <c r="FR99" s="254"/>
      <c r="FS99" s="254"/>
      <c r="FT99" s="254"/>
      <c r="FU99" s="254"/>
      <c r="FV99" s="254"/>
      <c r="FW99" s="254"/>
      <c r="FX99" s="254"/>
      <c r="FY99" s="254"/>
      <c r="FZ99" s="254"/>
      <c r="GA99" s="254"/>
      <c r="GB99" s="254"/>
      <c r="GC99" s="254"/>
      <c r="GD99" s="254"/>
      <c r="GE99" s="254"/>
      <c r="GF99" s="254"/>
      <c r="GG99" s="254"/>
      <c r="GH99" s="254"/>
      <c r="GI99" s="254"/>
      <c r="GJ99" s="254"/>
      <c r="GK99" s="254"/>
      <c r="GL99" s="254"/>
      <c r="GM99" s="254"/>
      <c r="GN99" s="254"/>
      <c r="GO99" s="254"/>
      <c r="GP99" s="254"/>
      <c r="GQ99" s="254"/>
      <c r="GR99" s="254"/>
      <c r="GS99" s="254"/>
      <c r="GT99" s="254"/>
      <c r="GU99" s="254"/>
      <c r="GV99" s="254"/>
      <c r="GW99" s="254"/>
      <c r="GX99" s="254"/>
      <c r="GY99" s="254"/>
      <c r="GZ99" s="254"/>
      <c r="HA99" s="254"/>
      <c r="HB99" s="254"/>
      <c r="HC99" s="254"/>
      <c r="HD99" s="254"/>
      <c r="HE99" s="254"/>
    </row>
    <row r="100" spans="1:213" s="251" customFormat="1" ht="21.75" customHeight="1">
      <c r="A100" s="279" t="s">
        <v>92</v>
      </c>
      <c r="B100" s="270">
        <f t="shared" si="10"/>
        <v>12905</v>
      </c>
      <c r="C100" s="280">
        <v>7419</v>
      </c>
      <c r="D100" s="280">
        <v>3538</v>
      </c>
      <c r="E100" s="270">
        <v>515</v>
      </c>
      <c r="F100" s="270">
        <v>1433</v>
      </c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4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4"/>
      <c r="DN100" s="254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  <c r="FG100" s="254"/>
      <c r="FH100" s="254"/>
      <c r="FI100" s="254"/>
      <c r="FJ100" s="254"/>
      <c r="FK100" s="254"/>
      <c r="FL100" s="254"/>
      <c r="FM100" s="254"/>
      <c r="FN100" s="254"/>
      <c r="FO100" s="254"/>
      <c r="FP100" s="254"/>
      <c r="FQ100" s="254"/>
      <c r="FR100" s="254"/>
      <c r="FS100" s="254"/>
      <c r="FT100" s="254"/>
      <c r="FU100" s="254"/>
      <c r="FV100" s="254"/>
      <c r="FW100" s="254"/>
      <c r="FX100" s="254"/>
      <c r="FY100" s="254"/>
      <c r="FZ100" s="254"/>
      <c r="GA100" s="254"/>
      <c r="GB100" s="254"/>
      <c r="GC100" s="254"/>
      <c r="GD100" s="254"/>
      <c r="GE100" s="254"/>
      <c r="GF100" s="254"/>
      <c r="GG100" s="254"/>
      <c r="GH100" s="254"/>
      <c r="GI100" s="254"/>
      <c r="GJ100" s="254"/>
      <c r="GK100" s="254"/>
      <c r="GL100" s="254"/>
      <c r="GM100" s="254"/>
      <c r="GN100" s="254"/>
      <c r="GO100" s="254"/>
      <c r="GP100" s="254"/>
      <c r="GQ100" s="254"/>
      <c r="GR100" s="254"/>
      <c r="GS100" s="254"/>
      <c r="GT100" s="254"/>
      <c r="GU100" s="254"/>
      <c r="GV100" s="254"/>
      <c r="GW100" s="254"/>
      <c r="GX100" s="254"/>
      <c r="GY100" s="254"/>
      <c r="GZ100" s="254"/>
      <c r="HA100" s="254"/>
      <c r="HB100" s="254"/>
      <c r="HC100" s="254"/>
      <c r="HD100" s="254"/>
      <c r="HE100" s="254"/>
    </row>
    <row r="101" spans="1:213" s="251" customFormat="1" ht="21.75" customHeight="1">
      <c r="A101" s="279" t="s">
        <v>93</v>
      </c>
      <c r="B101" s="270">
        <f t="shared" si="10"/>
        <v>7120</v>
      </c>
      <c r="C101" s="280">
        <v>4080</v>
      </c>
      <c r="D101" s="280">
        <v>1946</v>
      </c>
      <c r="E101" s="270">
        <v>306</v>
      </c>
      <c r="F101" s="270">
        <v>788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54"/>
      <c r="CR101" s="254"/>
      <c r="CS101" s="254"/>
      <c r="CT101" s="254"/>
      <c r="CU101" s="254"/>
      <c r="CV101" s="254"/>
      <c r="CW101" s="254"/>
      <c r="CX101" s="254"/>
      <c r="CY101" s="254"/>
      <c r="CZ101" s="254"/>
      <c r="DA101" s="254"/>
      <c r="DB101" s="254"/>
      <c r="DC101" s="254"/>
      <c r="DD101" s="254"/>
      <c r="DE101" s="254"/>
      <c r="DF101" s="254"/>
      <c r="DG101" s="254"/>
      <c r="DH101" s="254"/>
      <c r="DI101" s="254"/>
      <c r="DJ101" s="254"/>
      <c r="DK101" s="254"/>
      <c r="DL101" s="254"/>
      <c r="DM101" s="254"/>
      <c r="DN101" s="254"/>
      <c r="DO101" s="254"/>
      <c r="DP101" s="254"/>
      <c r="DQ101" s="254"/>
      <c r="DR101" s="254"/>
      <c r="DS101" s="254"/>
      <c r="DT101" s="254"/>
      <c r="DU101" s="254"/>
      <c r="DV101" s="254"/>
      <c r="DW101" s="254"/>
      <c r="DX101" s="254"/>
      <c r="DY101" s="254"/>
      <c r="DZ101" s="254"/>
      <c r="EA101" s="254"/>
      <c r="EB101" s="254"/>
      <c r="EC101" s="254"/>
      <c r="ED101" s="254"/>
      <c r="EE101" s="254"/>
      <c r="EF101" s="254"/>
      <c r="EG101" s="254"/>
      <c r="EH101" s="254"/>
      <c r="EI101" s="254"/>
      <c r="EJ101" s="254"/>
      <c r="EK101" s="254"/>
      <c r="EL101" s="254"/>
      <c r="EM101" s="254"/>
      <c r="EN101" s="254"/>
      <c r="EO101" s="254"/>
      <c r="EP101" s="254"/>
      <c r="EQ101" s="254"/>
      <c r="ER101" s="254"/>
      <c r="ES101" s="254"/>
      <c r="ET101" s="254"/>
      <c r="EU101" s="254"/>
      <c r="EV101" s="254"/>
      <c r="EW101" s="254"/>
      <c r="EX101" s="254"/>
      <c r="EY101" s="254"/>
      <c r="EZ101" s="254"/>
      <c r="FA101" s="254"/>
      <c r="FB101" s="254"/>
      <c r="FC101" s="254"/>
      <c r="FD101" s="254"/>
      <c r="FE101" s="254"/>
      <c r="FF101" s="254"/>
      <c r="FG101" s="254"/>
      <c r="FH101" s="254"/>
      <c r="FI101" s="254"/>
      <c r="FJ101" s="254"/>
      <c r="FK101" s="254"/>
      <c r="FL101" s="254"/>
      <c r="FM101" s="254"/>
      <c r="FN101" s="254"/>
      <c r="FO101" s="254"/>
      <c r="FP101" s="254"/>
      <c r="FQ101" s="254"/>
      <c r="FR101" s="254"/>
      <c r="FS101" s="254"/>
      <c r="FT101" s="254"/>
      <c r="FU101" s="254"/>
      <c r="FV101" s="254"/>
      <c r="FW101" s="254"/>
      <c r="FX101" s="254"/>
      <c r="FY101" s="254"/>
      <c r="FZ101" s="254"/>
      <c r="GA101" s="254"/>
      <c r="GB101" s="254"/>
      <c r="GC101" s="254"/>
      <c r="GD101" s="254"/>
      <c r="GE101" s="254"/>
      <c r="GF101" s="254"/>
      <c r="GG101" s="254"/>
      <c r="GH101" s="254"/>
      <c r="GI101" s="254"/>
      <c r="GJ101" s="254"/>
      <c r="GK101" s="254"/>
      <c r="GL101" s="254"/>
      <c r="GM101" s="254"/>
      <c r="GN101" s="254"/>
      <c r="GO101" s="254"/>
      <c r="GP101" s="254"/>
      <c r="GQ101" s="254"/>
      <c r="GR101" s="254"/>
      <c r="GS101" s="254"/>
      <c r="GT101" s="254"/>
      <c r="GU101" s="254"/>
      <c r="GV101" s="254"/>
      <c r="GW101" s="254"/>
      <c r="GX101" s="254"/>
      <c r="GY101" s="254"/>
      <c r="GZ101" s="254"/>
      <c r="HA101" s="254"/>
      <c r="HB101" s="254"/>
      <c r="HC101" s="254"/>
      <c r="HD101" s="254"/>
      <c r="HE101" s="254"/>
    </row>
    <row r="102" spans="1:213" s="251" customFormat="1" ht="21.75" customHeight="1">
      <c r="A102" s="277" t="s">
        <v>94</v>
      </c>
      <c r="B102" s="270">
        <f t="shared" si="10"/>
        <v>9597</v>
      </c>
      <c r="C102" s="278">
        <v>5507</v>
      </c>
      <c r="D102" s="278">
        <v>2628</v>
      </c>
      <c r="E102" s="270">
        <v>398</v>
      </c>
      <c r="F102" s="270">
        <v>1064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4"/>
      <c r="CP102" s="254"/>
      <c r="CQ102" s="254"/>
      <c r="CR102" s="254"/>
      <c r="CS102" s="254"/>
      <c r="CT102" s="254"/>
      <c r="CU102" s="254"/>
      <c r="CV102" s="254"/>
      <c r="CW102" s="254"/>
      <c r="CX102" s="254"/>
      <c r="CY102" s="254"/>
      <c r="CZ102" s="254"/>
      <c r="DA102" s="254"/>
      <c r="DB102" s="254"/>
      <c r="DC102" s="254"/>
      <c r="DD102" s="254"/>
      <c r="DE102" s="254"/>
      <c r="DF102" s="254"/>
      <c r="DG102" s="254"/>
      <c r="DH102" s="254"/>
      <c r="DI102" s="254"/>
      <c r="DJ102" s="254"/>
      <c r="DK102" s="254"/>
      <c r="DL102" s="254"/>
      <c r="DM102" s="254"/>
      <c r="DN102" s="254"/>
      <c r="DO102" s="254"/>
      <c r="DP102" s="254"/>
      <c r="DQ102" s="254"/>
      <c r="DR102" s="254"/>
      <c r="DS102" s="254"/>
      <c r="DT102" s="254"/>
      <c r="DU102" s="254"/>
      <c r="DV102" s="254"/>
      <c r="DW102" s="254"/>
      <c r="DX102" s="254"/>
      <c r="DY102" s="254"/>
      <c r="DZ102" s="254"/>
      <c r="EA102" s="254"/>
      <c r="EB102" s="254"/>
      <c r="EC102" s="254"/>
      <c r="ED102" s="254"/>
      <c r="EE102" s="254"/>
      <c r="EF102" s="254"/>
      <c r="EG102" s="254"/>
      <c r="EH102" s="254"/>
      <c r="EI102" s="254"/>
      <c r="EJ102" s="254"/>
      <c r="EK102" s="254"/>
      <c r="EL102" s="254"/>
      <c r="EM102" s="254"/>
      <c r="EN102" s="254"/>
      <c r="EO102" s="254"/>
      <c r="EP102" s="254"/>
      <c r="EQ102" s="254"/>
      <c r="ER102" s="254"/>
      <c r="ES102" s="254"/>
      <c r="ET102" s="254"/>
      <c r="EU102" s="254"/>
      <c r="EV102" s="254"/>
      <c r="EW102" s="254"/>
      <c r="EX102" s="254"/>
      <c r="EY102" s="254"/>
      <c r="EZ102" s="254"/>
      <c r="FA102" s="254"/>
      <c r="FB102" s="254"/>
      <c r="FC102" s="254"/>
      <c r="FD102" s="254"/>
      <c r="FE102" s="254"/>
      <c r="FF102" s="254"/>
      <c r="FG102" s="254"/>
      <c r="FH102" s="254"/>
      <c r="FI102" s="254"/>
      <c r="FJ102" s="254"/>
      <c r="FK102" s="254"/>
      <c r="FL102" s="254"/>
      <c r="FM102" s="254"/>
      <c r="FN102" s="254"/>
      <c r="FO102" s="254"/>
      <c r="FP102" s="254"/>
      <c r="FQ102" s="254"/>
      <c r="FR102" s="254"/>
      <c r="FS102" s="254"/>
      <c r="FT102" s="254"/>
      <c r="FU102" s="254"/>
      <c r="FV102" s="254"/>
      <c r="FW102" s="254"/>
      <c r="FX102" s="254"/>
      <c r="FY102" s="254"/>
      <c r="FZ102" s="254"/>
      <c r="GA102" s="254"/>
      <c r="GB102" s="254"/>
      <c r="GC102" s="254"/>
      <c r="GD102" s="254"/>
      <c r="GE102" s="254"/>
      <c r="GF102" s="254"/>
      <c r="GG102" s="254"/>
      <c r="GH102" s="254"/>
      <c r="GI102" s="254"/>
      <c r="GJ102" s="254"/>
      <c r="GK102" s="254"/>
      <c r="GL102" s="254"/>
      <c r="GM102" s="254"/>
      <c r="GN102" s="254"/>
      <c r="GO102" s="254"/>
      <c r="GP102" s="254"/>
      <c r="GQ102" s="254"/>
      <c r="GR102" s="254"/>
      <c r="GS102" s="254"/>
      <c r="GT102" s="254"/>
      <c r="GU102" s="254"/>
      <c r="GV102" s="254"/>
      <c r="GW102" s="254"/>
      <c r="GX102" s="254"/>
      <c r="GY102" s="254"/>
      <c r="GZ102" s="254"/>
      <c r="HA102" s="254"/>
      <c r="HB102" s="254"/>
      <c r="HC102" s="254"/>
      <c r="HD102" s="254"/>
      <c r="HE102" s="254"/>
    </row>
    <row r="103" spans="1:213" s="251" customFormat="1" ht="21.75" customHeight="1">
      <c r="A103" s="281" t="s">
        <v>174</v>
      </c>
      <c r="B103" s="269">
        <f>SUM(B104:B107)</f>
        <v>16816</v>
      </c>
      <c r="C103" s="269">
        <f>SUM(C104:C107)</f>
        <v>9570</v>
      </c>
      <c r="D103" s="269">
        <f>SUM(D104:D107)</f>
        <v>4562</v>
      </c>
      <c r="E103" s="269">
        <f>SUM(E104:E107)</f>
        <v>836</v>
      </c>
      <c r="F103" s="269">
        <f>SUM(F104:F107)</f>
        <v>1848</v>
      </c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  <c r="BN103" s="254"/>
      <c r="BO103" s="254"/>
      <c r="BP103" s="254"/>
      <c r="BQ103" s="254"/>
      <c r="BR103" s="254"/>
      <c r="BS103" s="254"/>
      <c r="BT103" s="254"/>
      <c r="BU103" s="254"/>
      <c r="BV103" s="254"/>
      <c r="BW103" s="254"/>
      <c r="BX103" s="254"/>
      <c r="BY103" s="254"/>
      <c r="BZ103" s="254"/>
      <c r="CA103" s="254"/>
      <c r="CB103" s="254"/>
      <c r="CC103" s="254"/>
      <c r="CD103" s="254"/>
      <c r="CE103" s="254"/>
      <c r="CF103" s="254"/>
      <c r="CG103" s="254"/>
      <c r="CH103" s="254"/>
      <c r="CI103" s="254"/>
      <c r="CJ103" s="254"/>
      <c r="CK103" s="254"/>
      <c r="CL103" s="254"/>
      <c r="CM103" s="254"/>
      <c r="CN103" s="254"/>
      <c r="CO103" s="254"/>
      <c r="CP103" s="254"/>
      <c r="CQ103" s="254"/>
      <c r="CR103" s="254"/>
      <c r="CS103" s="254"/>
      <c r="CT103" s="254"/>
      <c r="CU103" s="254"/>
      <c r="CV103" s="254"/>
      <c r="CW103" s="254"/>
      <c r="CX103" s="254"/>
      <c r="CY103" s="254"/>
      <c r="CZ103" s="254"/>
      <c r="DA103" s="254"/>
      <c r="DB103" s="254"/>
      <c r="DC103" s="254"/>
      <c r="DD103" s="254"/>
      <c r="DE103" s="254"/>
      <c r="DF103" s="254"/>
      <c r="DG103" s="254"/>
      <c r="DH103" s="254"/>
      <c r="DI103" s="254"/>
      <c r="DJ103" s="254"/>
      <c r="DK103" s="254"/>
      <c r="DL103" s="254"/>
      <c r="DM103" s="254"/>
      <c r="DN103" s="254"/>
      <c r="DO103" s="254"/>
      <c r="DP103" s="254"/>
      <c r="DQ103" s="254"/>
      <c r="DR103" s="254"/>
      <c r="DS103" s="254"/>
      <c r="DT103" s="254"/>
      <c r="DU103" s="254"/>
      <c r="DV103" s="254"/>
      <c r="DW103" s="254"/>
      <c r="DX103" s="254"/>
      <c r="DY103" s="254"/>
      <c r="DZ103" s="254"/>
      <c r="EA103" s="254"/>
      <c r="EB103" s="254"/>
      <c r="EC103" s="254"/>
      <c r="ED103" s="254"/>
      <c r="EE103" s="254"/>
      <c r="EF103" s="254"/>
      <c r="EG103" s="254"/>
      <c r="EH103" s="254"/>
      <c r="EI103" s="254"/>
      <c r="EJ103" s="254"/>
      <c r="EK103" s="254"/>
      <c r="EL103" s="254"/>
      <c r="EM103" s="254"/>
      <c r="EN103" s="254"/>
      <c r="EO103" s="254"/>
      <c r="EP103" s="254"/>
      <c r="EQ103" s="254"/>
      <c r="ER103" s="254"/>
      <c r="ES103" s="254"/>
      <c r="ET103" s="254"/>
      <c r="EU103" s="254"/>
      <c r="EV103" s="254"/>
      <c r="EW103" s="254"/>
      <c r="EX103" s="254"/>
      <c r="EY103" s="254"/>
      <c r="EZ103" s="254"/>
      <c r="FA103" s="254"/>
      <c r="FB103" s="254"/>
      <c r="FC103" s="254"/>
      <c r="FD103" s="254"/>
      <c r="FE103" s="254"/>
      <c r="FF103" s="254"/>
      <c r="FG103" s="254"/>
      <c r="FH103" s="254"/>
      <c r="FI103" s="254"/>
      <c r="FJ103" s="254"/>
      <c r="FK103" s="254"/>
      <c r="FL103" s="254"/>
      <c r="FM103" s="254"/>
      <c r="FN103" s="254"/>
      <c r="FO103" s="254"/>
      <c r="FP103" s="254"/>
      <c r="FQ103" s="254"/>
      <c r="FR103" s="254"/>
      <c r="FS103" s="254"/>
      <c r="FT103" s="254"/>
      <c r="FU103" s="254"/>
      <c r="FV103" s="254"/>
      <c r="FW103" s="254"/>
      <c r="FX103" s="254"/>
      <c r="FY103" s="254"/>
      <c r="FZ103" s="254"/>
      <c r="GA103" s="254"/>
      <c r="GB103" s="254"/>
      <c r="GC103" s="254"/>
      <c r="GD103" s="254"/>
      <c r="GE103" s="254"/>
      <c r="GF103" s="254"/>
      <c r="GG103" s="254"/>
      <c r="GH103" s="254"/>
      <c r="GI103" s="254"/>
      <c r="GJ103" s="254"/>
      <c r="GK103" s="254"/>
      <c r="GL103" s="254"/>
      <c r="GM103" s="254"/>
      <c r="GN103" s="254"/>
      <c r="GO103" s="254"/>
      <c r="GP103" s="254"/>
      <c r="GQ103" s="254"/>
      <c r="GR103" s="254"/>
      <c r="GS103" s="254"/>
      <c r="GT103" s="254"/>
      <c r="GU103" s="254"/>
      <c r="GV103" s="254"/>
      <c r="GW103" s="254"/>
      <c r="GX103" s="254"/>
      <c r="GY103" s="254"/>
      <c r="GZ103" s="254"/>
      <c r="HA103" s="254"/>
      <c r="HB103" s="254"/>
      <c r="HC103" s="254"/>
      <c r="HD103" s="254"/>
      <c r="HE103" s="254"/>
    </row>
    <row r="104" spans="1:213" s="251" customFormat="1" ht="21.75" customHeight="1">
      <c r="A104" s="275" t="s">
        <v>175</v>
      </c>
      <c r="B104" s="272">
        <f aca="true" t="shared" si="11" ref="B104:B109">C104+D104+E104+F104</f>
        <v>1256</v>
      </c>
      <c r="C104" s="276">
        <v>692</v>
      </c>
      <c r="D104" s="276">
        <v>326</v>
      </c>
      <c r="E104" s="272">
        <v>106</v>
      </c>
      <c r="F104" s="272">
        <v>132</v>
      </c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4"/>
      <c r="CP104" s="254"/>
      <c r="CQ104" s="254"/>
      <c r="CR104" s="254"/>
      <c r="CS104" s="254"/>
      <c r="CT104" s="254"/>
      <c r="CU104" s="254"/>
      <c r="CV104" s="254"/>
      <c r="CW104" s="254"/>
      <c r="CX104" s="254"/>
      <c r="CY104" s="254"/>
      <c r="CZ104" s="254"/>
      <c r="DA104" s="254"/>
      <c r="DB104" s="254"/>
      <c r="DC104" s="254"/>
      <c r="DD104" s="254"/>
      <c r="DE104" s="254"/>
      <c r="DF104" s="254"/>
      <c r="DG104" s="254"/>
      <c r="DH104" s="254"/>
      <c r="DI104" s="254"/>
      <c r="DJ104" s="254"/>
      <c r="DK104" s="254"/>
      <c r="DL104" s="254"/>
      <c r="DM104" s="254"/>
      <c r="DN104" s="254"/>
      <c r="DO104" s="254"/>
      <c r="DP104" s="254"/>
      <c r="DQ104" s="254"/>
      <c r="DR104" s="254"/>
      <c r="DS104" s="254"/>
      <c r="DT104" s="254"/>
      <c r="DU104" s="254"/>
      <c r="DV104" s="254"/>
      <c r="DW104" s="254"/>
      <c r="DX104" s="254"/>
      <c r="DY104" s="254"/>
      <c r="DZ104" s="254"/>
      <c r="EA104" s="254"/>
      <c r="EB104" s="254"/>
      <c r="EC104" s="254"/>
      <c r="ED104" s="254"/>
      <c r="EE104" s="254"/>
      <c r="EF104" s="254"/>
      <c r="EG104" s="254"/>
      <c r="EH104" s="254"/>
      <c r="EI104" s="254"/>
      <c r="EJ104" s="254"/>
      <c r="EK104" s="254"/>
      <c r="EL104" s="254"/>
      <c r="EM104" s="254"/>
      <c r="EN104" s="254"/>
      <c r="EO104" s="254"/>
      <c r="EP104" s="254"/>
      <c r="EQ104" s="254"/>
      <c r="ER104" s="254"/>
      <c r="ES104" s="254"/>
      <c r="ET104" s="254"/>
      <c r="EU104" s="254"/>
      <c r="EV104" s="254"/>
      <c r="EW104" s="254"/>
      <c r="EX104" s="254"/>
      <c r="EY104" s="254"/>
      <c r="EZ104" s="254"/>
      <c r="FA104" s="254"/>
      <c r="FB104" s="254"/>
      <c r="FC104" s="254"/>
      <c r="FD104" s="254"/>
      <c r="FE104" s="254"/>
      <c r="FF104" s="254"/>
      <c r="FG104" s="254"/>
      <c r="FH104" s="254"/>
      <c r="FI104" s="254"/>
      <c r="FJ104" s="254"/>
      <c r="FK104" s="254"/>
      <c r="FL104" s="254"/>
      <c r="FM104" s="254"/>
      <c r="FN104" s="254"/>
      <c r="FO104" s="254"/>
      <c r="FP104" s="254"/>
      <c r="FQ104" s="254"/>
      <c r="FR104" s="254"/>
      <c r="FS104" s="254"/>
      <c r="FT104" s="254"/>
      <c r="FU104" s="254"/>
      <c r="FV104" s="254"/>
      <c r="FW104" s="254"/>
      <c r="FX104" s="254"/>
      <c r="FY104" s="254"/>
      <c r="FZ104" s="254"/>
      <c r="GA104" s="254"/>
      <c r="GB104" s="254"/>
      <c r="GC104" s="254"/>
      <c r="GD104" s="254"/>
      <c r="GE104" s="254"/>
      <c r="GF104" s="254"/>
      <c r="GG104" s="254"/>
      <c r="GH104" s="254"/>
      <c r="GI104" s="254"/>
      <c r="GJ104" s="254"/>
      <c r="GK104" s="254"/>
      <c r="GL104" s="254"/>
      <c r="GM104" s="254"/>
      <c r="GN104" s="254"/>
      <c r="GO104" s="254"/>
      <c r="GP104" s="254"/>
      <c r="GQ104" s="254"/>
      <c r="GR104" s="254"/>
      <c r="GS104" s="254"/>
      <c r="GT104" s="254"/>
      <c r="GU104" s="254"/>
      <c r="GV104" s="254"/>
      <c r="GW104" s="254"/>
      <c r="GX104" s="254"/>
      <c r="GY104" s="254"/>
      <c r="GZ104" s="254"/>
      <c r="HA104" s="254"/>
      <c r="HB104" s="254"/>
      <c r="HC104" s="254"/>
      <c r="HD104" s="254"/>
      <c r="HE104" s="254"/>
    </row>
    <row r="105" spans="1:213" s="251" customFormat="1" ht="21.75" customHeight="1">
      <c r="A105" s="275" t="s">
        <v>96</v>
      </c>
      <c r="B105" s="272">
        <f t="shared" si="11"/>
        <v>4148</v>
      </c>
      <c r="C105" s="276">
        <v>2370</v>
      </c>
      <c r="D105" s="276">
        <v>1129</v>
      </c>
      <c r="E105" s="272">
        <v>192</v>
      </c>
      <c r="F105" s="272">
        <v>457</v>
      </c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  <c r="EJ105" s="254"/>
      <c r="EK105" s="254"/>
      <c r="EL105" s="254"/>
      <c r="EM105" s="254"/>
      <c r="EN105" s="254"/>
      <c r="EO105" s="254"/>
      <c r="EP105" s="254"/>
      <c r="EQ105" s="254"/>
      <c r="ER105" s="254"/>
      <c r="ES105" s="254"/>
      <c r="ET105" s="254"/>
      <c r="EU105" s="254"/>
      <c r="EV105" s="254"/>
      <c r="EW105" s="254"/>
      <c r="EX105" s="254"/>
      <c r="EY105" s="254"/>
      <c r="EZ105" s="254"/>
      <c r="FA105" s="254"/>
      <c r="FB105" s="254"/>
      <c r="FC105" s="254"/>
      <c r="FD105" s="254"/>
      <c r="FE105" s="254"/>
      <c r="FF105" s="254"/>
      <c r="FG105" s="254"/>
      <c r="FH105" s="254"/>
      <c r="FI105" s="254"/>
      <c r="FJ105" s="254"/>
      <c r="FK105" s="254"/>
      <c r="FL105" s="254"/>
      <c r="FM105" s="254"/>
      <c r="FN105" s="254"/>
      <c r="FO105" s="254"/>
      <c r="FP105" s="254"/>
      <c r="FQ105" s="254"/>
      <c r="FR105" s="254"/>
      <c r="FS105" s="254"/>
      <c r="FT105" s="254"/>
      <c r="FU105" s="254"/>
      <c r="FV105" s="254"/>
      <c r="FW105" s="254"/>
      <c r="FX105" s="254"/>
      <c r="FY105" s="254"/>
      <c r="FZ105" s="254"/>
      <c r="GA105" s="254"/>
      <c r="GB105" s="254"/>
      <c r="GC105" s="254"/>
      <c r="GD105" s="254"/>
      <c r="GE105" s="254"/>
      <c r="GF105" s="254"/>
      <c r="GG105" s="254"/>
      <c r="GH105" s="254"/>
      <c r="GI105" s="254"/>
      <c r="GJ105" s="254"/>
      <c r="GK105" s="254"/>
      <c r="GL105" s="254"/>
      <c r="GM105" s="254"/>
      <c r="GN105" s="254"/>
      <c r="GO105" s="254"/>
      <c r="GP105" s="254"/>
      <c r="GQ105" s="254"/>
      <c r="GR105" s="254"/>
      <c r="GS105" s="254"/>
      <c r="GT105" s="254"/>
      <c r="GU105" s="254"/>
      <c r="GV105" s="254"/>
      <c r="GW105" s="254"/>
      <c r="GX105" s="254"/>
      <c r="GY105" s="254"/>
      <c r="GZ105" s="254"/>
      <c r="HA105" s="254"/>
      <c r="HB105" s="254"/>
      <c r="HC105" s="254"/>
      <c r="HD105" s="254"/>
      <c r="HE105" s="254"/>
    </row>
    <row r="106" spans="1:213" s="251" customFormat="1" ht="21.75" customHeight="1">
      <c r="A106" s="275" t="s">
        <v>98</v>
      </c>
      <c r="B106" s="272">
        <f t="shared" si="11"/>
        <v>5800</v>
      </c>
      <c r="C106" s="276">
        <v>3304</v>
      </c>
      <c r="D106" s="276">
        <v>1577</v>
      </c>
      <c r="E106" s="272">
        <v>280</v>
      </c>
      <c r="F106" s="272">
        <v>639</v>
      </c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  <c r="EJ106" s="254"/>
      <c r="EK106" s="254"/>
      <c r="EL106" s="254"/>
      <c r="EM106" s="254"/>
      <c r="EN106" s="254"/>
      <c r="EO106" s="254"/>
      <c r="EP106" s="254"/>
      <c r="EQ106" s="254"/>
      <c r="ER106" s="254"/>
      <c r="ES106" s="254"/>
      <c r="ET106" s="254"/>
      <c r="EU106" s="254"/>
      <c r="EV106" s="254"/>
      <c r="EW106" s="254"/>
      <c r="EX106" s="254"/>
      <c r="EY106" s="254"/>
      <c r="EZ106" s="254"/>
      <c r="FA106" s="254"/>
      <c r="FB106" s="254"/>
      <c r="FC106" s="254"/>
      <c r="FD106" s="254"/>
      <c r="FE106" s="254"/>
      <c r="FF106" s="254"/>
      <c r="FG106" s="254"/>
      <c r="FH106" s="254"/>
      <c r="FI106" s="254"/>
      <c r="FJ106" s="254"/>
      <c r="FK106" s="254"/>
      <c r="FL106" s="254"/>
      <c r="FM106" s="254"/>
      <c r="FN106" s="254"/>
      <c r="FO106" s="254"/>
      <c r="FP106" s="254"/>
      <c r="FQ106" s="254"/>
      <c r="FR106" s="254"/>
      <c r="FS106" s="254"/>
      <c r="FT106" s="254"/>
      <c r="FU106" s="254"/>
      <c r="FV106" s="254"/>
      <c r="FW106" s="254"/>
      <c r="FX106" s="254"/>
      <c r="FY106" s="254"/>
      <c r="FZ106" s="254"/>
      <c r="GA106" s="254"/>
      <c r="GB106" s="254"/>
      <c r="GC106" s="254"/>
      <c r="GD106" s="254"/>
      <c r="GE106" s="254"/>
      <c r="GF106" s="254"/>
      <c r="GG106" s="254"/>
      <c r="GH106" s="254"/>
      <c r="GI106" s="254"/>
      <c r="GJ106" s="254"/>
      <c r="GK106" s="254"/>
      <c r="GL106" s="254"/>
      <c r="GM106" s="254"/>
      <c r="GN106" s="254"/>
      <c r="GO106" s="254"/>
      <c r="GP106" s="254"/>
      <c r="GQ106" s="254"/>
      <c r="GR106" s="254"/>
      <c r="GS106" s="254"/>
      <c r="GT106" s="254"/>
      <c r="GU106" s="254"/>
      <c r="GV106" s="254"/>
      <c r="GW106" s="254"/>
      <c r="GX106" s="254"/>
      <c r="GY106" s="254"/>
      <c r="GZ106" s="254"/>
      <c r="HA106" s="254"/>
      <c r="HB106" s="254"/>
      <c r="HC106" s="254"/>
      <c r="HD106" s="254"/>
      <c r="HE106" s="254"/>
    </row>
    <row r="107" spans="1:213" s="251" customFormat="1" ht="21.75" customHeight="1">
      <c r="A107" s="275" t="s">
        <v>176</v>
      </c>
      <c r="B107" s="272">
        <f t="shared" si="11"/>
        <v>5612</v>
      </c>
      <c r="C107" s="276">
        <v>3204</v>
      </c>
      <c r="D107" s="276">
        <v>1530</v>
      </c>
      <c r="E107" s="272">
        <v>258</v>
      </c>
      <c r="F107" s="272">
        <v>620</v>
      </c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4"/>
      <c r="CP107" s="254"/>
      <c r="CQ107" s="254"/>
      <c r="CR107" s="254"/>
      <c r="CS107" s="254"/>
      <c r="CT107" s="254"/>
      <c r="CU107" s="254"/>
      <c r="CV107" s="254"/>
      <c r="CW107" s="254"/>
      <c r="CX107" s="254"/>
      <c r="CY107" s="254"/>
      <c r="CZ107" s="254"/>
      <c r="DA107" s="254"/>
      <c r="DB107" s="254"/>
      <c r="DC107" s="254"/>
      <c r="DD107" s="254"/>
      <c r="DE107" s="254"/>
      <c r="DF107" s="254"/>
      <c r="DG107" s="254"/>
      <c r="DH107" s="254"/>
      <c r="DI107" s="254"/>
      <c r="DJ107" s="254"/>
      <c r="DK107" s="254"/>
      <c r="DL107" s="254"/>
      <c r="DM107" s="254"/>
      <c r="DN107" s="254"/>
      <c r="DO107" s="254"/>
      <c r="DP107" s="254"/>
      <c r="DQ107" s="254"/>
      <c r="DR107" s="254"/>
      <c r="DS107" s="254"/>
      <c r="DT107" s="254"/>
      <c r="DU107" s="254"/>
      <c r="DV107" s="254"/>
      <c r="DW107" s="254"/>
      <c r="DX107" s="254"/>
      <c r="DY107" s="254"/>
      <c r="DZ107" s="254"/>
      <c r="EA107" s="254"/>
      <c r="EB107" s="254"/>
      <c r="EC107" s="254"/>
      <c r="ED107" s="254"/>
      <c r="EE107" s="254"/>
      <c r="EF107" s="254"/>
      <c r="EG107" s="254"/>
      <c r="EH107" s="254"/>
      <c r="EI107" s="254"/>
      <c r="EJ107" s="254"/>
      <c r="EK107" s="254"/>
      <c r="EL107" s="254"/>
      <c r="EM107" s="254"/>
      <c r="EN107" s="254"/>
      <c r="EO107" s="254"/>
      <c r="EP107" s="254"/>
      <c r="EQ107" s="254"/>
      <c r="ER107" s="254"/>
      <c r="ES107" s="254"/>
      <c r="ET107" s="254"/>
      <c r="EU107" s="254"/>
      <c r="EV107" s="254"/>
      <c r="EW107" s="254"/>
      <c r="EX107" s="254"/>
      <c r="EY107" s="254"/>
      <c r="EZ107" s="254"/>
      <c r="FA107" s="254"/>
      <c r="FB107" s="254"/>
      <c r="FC107" s="254"/>
      <c r="FD107" s="254"/>
      <c r="FE107" s="254"/>
      <c r="FF107" s="254"/>
      <c r="FG107" s="254"/>
      <c r="FH107" s="254"/>
      <c r="FI107" s="254"/>
      <c r="FJ107" s="254"/>
      <c r="FK107" s="254"/>
      <c r="FL107" s="254"/>
      <c r="FM107" s="254"/>
      <c r="FN107" s="254"/>
      <c r="FO107" s="254"/>
      <c r="FP107" s="254"/>
      <c r="FQ107" s="254"/>
      <c r="FR107" s="254"/>
      <c r="FS107" s="254"/>
      <c r="FT107" s="254"/>
      <c r="FU107" s="254"/>
      <c r="FV107" s="254"/>
      <c r="FW107" s="254"/>
      <c r="FX107" s="254"/>
      <c r="FY107" s="254"/>
      <c r="FZ107" s="254"/>
      <c r="GA107" s="254"/>
      <c r="GB107" s="254"/>
      <c r="GC107" s="254"/>
      <c r="GD107" s="254"/>
      <c r="GE107" s="254"/>
      <c r="GF107" s="254"/>
      <c r="GG107" s="254"/>
      <c r="GH107" s="254"/>
      <c r="GI107" s="254"/>
      <c r="GJ107" s="254"/>
      <c r="GK107" s="254"/>
      <c r="GL107" s="254"/>
      <c r="GM107" s="254"/>
      <c r="GN107" s="254"/>
      <c r="GO107" s="254"/>
      <c r="GP107" s="254"/>
      <c r="GQ107" s="254"/>
      <c r="GR107" s="254"/>
      <c r="GS107" s="254"/>
      <c r="GT107" s="254"/>
      <c r="GU107" s="254"/>
      <c r="GV107" s="254"/>
      <c r="GW107" s="254"/>
      <c r="GX107" s="254"/>
      <c r="GY107" s="254"/>
      <c r="GZ107" s="254"/>
      <c r="HA107" s="254"/>
      <c r="HB107" s="254"/>
      <c r="HC107" s="254"/>
      <c r="HD107" s="254"/>
      <c r="HE107" s="254"/>
    </row>
    <row r="108" spans="1:213" s="251" customFormat="1" ht="21.75" customHeight="1">
      <c r="A108" s="295" t="s">
        <v>99</v>
      </c>
      <c r="B108" s="270">
        <f t="shared" si="11"/>
        <v>5359</v>
      </c>
      <c r="C108" s="296">
        <v>3041</v>
      </c>
      <c r="D108" s="296">
        <v>1451</v>
      </c>
      <c r="E108" s="270">
        <v>279</v>
      </c>
      <c r="F108" s="270">
        <v>588</v>
      </c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  <c r="DN108" s="254"/>
      <c r="DO108" s="254"/>
      <c r="DP108" s="254"/>
      <c r="DQ108" s="254"/>
      <c r="DR108" s="254"/>
      <c r="DS108" s="254"/>
      <c r="DT108" s="254"/>
      <c r="DU108" s="254"/>
      <c r="DV108" s="254"/>
      <c r="DW108" s="254"/>
      <c r="DX108" s="254"/>
      <c r="DY108" s="254"/>
      <c r="DZ108" s="254"/>
      <c r="EA108" s="254"/>
      <c r="EB108" s="254"/>
      <c r="EC108" s="254"/>
      <c r="ED108" s="254"/>
      <c r="EE108" s="254"/>
      <c r="EF108" s="254"/>
      <c r="EG108" s="254"/>
      <c r="EH108" s="254"/>
      <c r="EI108" s="254"/>
      <c r="EJ108" s="254"/>
      <c r="EK108" s="254"/>
      <c r="EL108" s="254"/>
      <c r="EM108" s="254"/>
      <c r="EN108" s="254"/>
      <c r="EO108" s="254"/>
      <c r="EP108" s="254"/>
      <c r="EQ108" s="254"/>
      <c r="ER108" s="254"/>
      <c r="ES108" s="254"/>
      <c r="ET108" s="254"/>
      <c r="EU108" s="254"/>
      <c r="EV108" s="254"/>
      <c r="EW108" s="254"/>
      <c r="EX108" s="254"/>
      <c r="EY108" s="254"/>
      <c r="EZ108" s="254"/>
      <c r="FA108" s="254"/>
      <c r="FB108" s="254"/>
      <c r="FC108" s="254"/>
      <c r="FD108" s="254"/>
      <c r="FE108" s="254"/>
      <c r="FF108" s="254"/>
      <c r="FG108" s="254"/>
      <c r="FH108" s="254"/>
      <c r="FI108" s="254"/>
      <c r="FJ108" s="254"/>
      <c r="FK108" s="254"/>
      <c r="FL108" s="254"/>
      <c r="FM108" s="254"/>
      <c r="FN108" s="254"/>
      <c r="FO108" s="254"/>
      <c r="FP108" s="254"/>
      <c r="FQ108" s="254"/>
      <c r="FR108" s="254"/>
      <c r="FS108" s="254"/>
      <c r="FT108" s="254"/>
      <c r="FU108" s="254"/>
      <c r="FV108" s="254"/>
      <c r="FW108" s="254"/>
      <c r="FX108" s="254"/>
      <c r="FY108" s="254"/>
      <c r="FZ108" s="254"/>
      <c r="GA108" s="254"/>
      <c r="GB108" s="254"/>
      <c r="GC108" s="254"/>
      <c r="GD108" s="254"/>
      <c r="GE108" s="254"/>
      <c r="GF108" s="254"/>
      <c r="GG108" s="254"/>
      <c r="GH108" s="254"/>
      <c r="GI108" s="254"/>
      <c r="GJ108" s="254"/>
      <c r="GK108" s="254"/>
      <c r="GL108" s="254"/>
      <c r="GM108" s="254"/>
      <c r="GN108" s="254"/>
      <c r="GO108" s="254"/>
      <c r="GP108" s="254"/>
      <c r="GQ108" s="254"/>
      <c r="GR108" s="254"/>
      <c r="GS108" s="254"/>
      <c r="GT108" s="254"/>
      <c r="GU108" s="254"/>
      <c r="GV108" s="254"/>
      <c r="GW108" s="254"/>
      <c r="GX108" s="254"/>
      <c r="GY108" s="254"/>
      <c r="GZ108" s="254"/>
      <c r="HA108" s="254"/>
      <c r="HB108" s="254"/>
      <c r="HC108" s="254"/>
      <c r="HD108" s="254"/>
      <c r="HE108" s="254"/>
    </row>
    <row r="109" spans="1:213" s="251" customFormat="1" ht="21.75" customHeight="1">
      <c r="A109" s="277" t="s">
        <v>100</v>
      </c>
      <c r="B109" s="270">
        <f t="shared" si="11"/>
        <v>6516</v>
      </c>
      <c r="C109" s="278">
        <v>3727</v>
      </c>
      <c r="D109" s="278">
        <v>1778</v>
      </c>
      <c r="E109" s="270">
        <v>291</v>
      </c>
      <c r="F109" s="270">
        <v>720</v>
      </c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  <c r="CP109" s="254"/>
      <c r="CQ109" s="254"/>
      <c r="CR109" s="254"/>
      <c r="CS109" s="254"/>
      <c r="CT109" s="254"/>
      <c r="CU109" s="254"/>
      <c r="CV109" s="254"/>
      <c r="CW109" s="254"/>
      <c r="CX109" s="254"/>
      <c r="CY109" s="254"/>
      <c r="CZ109" s="254"/>
      <c r="DA109" s="254"/>
      <c r="DB109" s="254"/>
      <c r="DC109" s="254"/>
      <c r="DD109" s="254"/>
      <c r="DE109" s="254"/>
      <c r="DF109" s="254"/>
      <c r="DG109" s="254"/>
      <c r="DH109" s="254"/>
      <c r="DI109" s="254"/>
      <c r="DJ109" s="254"/>
      <c r="DK109" s="254"/>
      <c r="DL109" s="254"/>
      <c r="DM109" s="254"/>
      <c r="DN109" s="254"/>
      <c r="DO109" s="254"/>
      <c r="DP109" s="254"/>
      <c r="DQ109" s="254"/>
      <c r="DR109" s="254"/>
      <c r="DS109" s="254"/>
      <c r="DT109" s="254"/>
      <c r="DU109" s="254"/>
      <c r="DV109" s="254"/>
      <c r="DW109" s="254"/>
      <c r="DX109" s="254"/>
      <c r="DY109" s="254"/>
      <c r="DZ109" s="254"/>
      <c r="EA109" s="254"/>
      <c r="EB109" s="254"/>
      <c r="EC109" s="254"/>
      <c r="ED109" s="254"/>
      <c r="EE109" s="254"/>
      <c r="EF109" s="254"/>
      <c r="EG109" s="254"/>
      <c r="EH109" s="254"/>
      <c r="EI109" s="254"/>
      <c r="EJ109" s="254"/>
      <c r="EK109" s="254"/>
      <c r="EL109" s="254"/>
      <c r="EM109" s="254"/>
      <c r="EN109" s="254"/>
      <c r="EO109" s="254"/>
      <c r="EP109" s="254"/>
      <c r="EQ109" s="254"/>
      <c r="ER109" s="254"/>
      <c r="ES109" s="254"/>
      <c r="ET109" s="254"/>
      <c r="EU109" s="254"/>
      <c r="EV109" s="254"/>
      <c r="EW109" s="254"/>
      <c r="EX109" s="254"/>
      <c r="EY109" s="254"/>
      <c r="EZ109" s="254"/>
      <c r="FA109" s="254"/>
      <c r="FB109" s="254"/>
      <c r="FC109" s="254"/>
      <c r="FD109" s="254"/>
      <c r="FE109" s="254"/>
      <c r="FF109" s="254"/>
      <c r="FG109" s="254"/>
      <c r="FH109" s="254"/>
      <c r="FI109" s="254"/>
      <c r="FJ109" s="254"/>
      <c r="FK109" s="254"/>
      <c r="FL109" s="254"/>
      <c r="FM109" s="254"/>
      <c r="FN109" s="254"/>
      <c r="FO109" s="254"/>
      <c r="FP109" s="254"/>
      <c r="FQ109" s="254"/>
      <c r="FR109" s="254"/>
      <c r="FS109" s="254"/>
      <c r="FT109" s="254"/>
      <c r="FU109" s="254"/>
      <c r="FV109" s="254"/>
      <c r="FW109" s="254"/>
      <c r="FX109" s="254"/>
      <c r="FY109" s="254"/>
      <c r="FZ109" s="254"/>
      <c r="GA109" s="254"/>
      <c r="GB109" s="254"/>
      <c r="GC109" s="254"/>
      <c r="GD109" s="254"/>
      <c r="GE109" s="254"/>
      <c r="GF109" s="254"/>
      <c r="GG109" s="254"/>
      <c r="GH109" s="254"/>
      <c r="GI109" s="254"/>
      <c r="GJ109" s="254"/>
      <c r="GK109" s="254"/>
      <c r="GL109" s="254"/>
      <c r="GM109" s="254"/>
      <c r="GN109" s="254"/>
      <c r="GO109" s="254"/>
      <c r="GP109" s="254"/>
      <c r="GQ109" s="254"/>
      <c r="GR109" s="254"/>
      <c r="GS109" s="254"/>
      <c r="GT109" s="254"/>
      <c r="GU109" s="254"/>
      <c r="GV109" s="254"/>
      <c r="GW109" s="254"/>
      <c r="GX109" s="254"/>
      <c r="GY109" s="254"/>
      <c r="GZ109" s="254"/>
      <c r="HA109" s="254"/>
      <c r="HB109" s="254"/>
      <c r="HC109" s="254"/>
      <c r="HD109" s="254"/>
      <c r="HE109" s="254"/>
    </row>
    <row r="110" spans="1:213" s="251" customFormat="1" ht="21.75" customHeight="1">
      <c r="A110" s="281" t="s">
        <v>177</v>
      </c>
      <c r="B110" s="269">
        <f>SUM(B111:B116)</f>
        <v>10329</v>
      </c>
      <c r="C110" s="269">
        <f>SUM(C111:C116)</f>
        <v>5713</v>
      </c>
      <c r="D110" s="269">
        <f>SUM(D111:D116)</f>
        <v>2727</v>
      </c>
      <c r="E110" s="269">
        <f>SUM(E111:E116)</f>
        <v>786</v>
      </c>
      <c r="F110" s="269">
        <f>SUM(F111:F116)</f>
        <v>1103</v>
      </c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4"/>
      <c r="CP110" s="254"/>
      <c r="CQ110" s="254"/>
      <c r="CR110" s="254"/>
      <c r="CS110" s="254"/>
      <c r="CT110" s="254"/>
      <c r="CU110" s="254"/>
      <c r="CV110" s="254"/>
      <c r="CW110" s="254"/>
      <c r="CX110" s="254"/>
      <c r="CY110" s="254"/>
      <c r="CZ110" s="254"/>
      <c r="DA110" s="254"/>
      <c r="DB110" s="254"/>
      <c r="DC110" s="254"/>
      <c r="DD110" s="254"/>
      <c r="DE110" s="254"/>
      <c r="DF110" s="254"/>
      <c r="DG110" s="254"/>
      <c r="DH110" s="254"/>
      <c r="DI110" s="254"/>
      <c r="DJ110" s="254"/>
      <c r="DK110" s="254"/>
      <c r="DL110" s="254"/>
      <c r="DM110" s="254"/>
      <c r="DN110" s="254"/>
      <c r="DO110" s="254"/>
      <c r="DP110" s="254"/>
      <c r="DQ110" s="254"/>
      <c r="DR110" s="254"/>
      <c r="DS110" s="254"/>
      <c r="DT110" s="254"/>
      <c r="DU110" s="254"/>
      <c r="DV110" s="254"/>
      <c r="DW110" s="254"/>
      <c r="DX110" s="254"/>
      <c r="DY110" s="254"/>
      <c r="DZ110" s="254"/>
      <c r="EA110" s="254"/>
      <c r="EB110" s="254"/>
      <c r="EC110" s="254"/>
      <c r="ED110" s="254"/>
      <c r="EE110" s="254"/>
      <c r="EF110" s="254"/>
      <c r="EG110" s="254"/>
      <c r="EH110" s="254"/>
      <c r="EI110" s="254"/>
      <c r="EJ110" s="254"/>
      <c r="EK110" s="254"/>
      <c r="EL110" s="254"/>
      <c r="EM110" s="254"/>
      <c r="EN110" s="254"/>
      <c r="EO110" s="254"/>
      <c r="EP110" s="254"/>
      <c r="EQ110" s="254"/>
      <c r="ER110" s="254"/>
      <c r="ES110" s="254"/>
      <c r="ET110" s="254"/>
      <c r="EU110" s="254"/>
      <c r="EV110" s="254"/>
      <c r="EW110" s="254"/>
      <c r="EX110" s="254"/>
      <c r="EY110" s="254"/>
      <c r="EZ110" s="254"/>
      <c r="FA110" s="254"/>
      <c r="FB110" s="254"/>
      <c r="FC110" s="254"/>
      <c r="FD110" s="254"/>
      <c r="FE110" s="254"/>
      <c r="FF110" s="254"/>
      <c r="FG110" s="254"/>
      <c r="FH110" s="254"/>
      <c r="FI110" s="254"/>
      <c r="FJ110" s="254"/>
      <c r="FK110" s="254"/>
      <c r="FL110" s="254"/>
      <c r="FM110" s="254"/>
      <c r="FN110" s="254"/>
      <c r="FO110" s="254"/>
      <c r="FP110" s="254"/>
      <c r="FQ110" s="254"/>
      <c r="FR110" s="254"/>
      <c r="FS110" s="254"/>
      <c r="FT110" s="254"/>
      <c r="FU110" s="254"/>
      <c r="FV110" s="254"/>
      <c r="FW110" s="254"/>
      <c r="FX110" s="254"/>
      <c r="FY110" s="254"/>
      <c r="FZ110" s="254"/>
      <c r="GA110" s="254"/>
      <c r="GB110" s="254"/>
      <c r="GC110" s="254"/>
      <c r="GD110" s="254"/>
      <c r="GE110" s="254"/>
      <c r="GF110" s="254"/>
      <c r="GG110" s="254"/>
      <c r="GH110" s="254"/>
      <c r="GI110" s="254"/>
      <c r="GJ110" s="254"/>
      <c r="GK110" s="254"/>
      <c r="GL110" s="254"/>
      <c r="GM110" s="254"/>
      <c r="GN110" s="254"/>
      <c r="GO110" s="254"/>
      <c r="GP110" s="254"/>
      <c r="GQ110" s="254"/>
      <c r="GR110" s="254"/>
      <c r="GS110" s="254"/>
      <c r="GT110" s="254"/>
      <c r="GU110" s="254"/>
      <c r="GV110" s="254"/>
      <c r="GW110" s="254"/>
      <c r="GX110" s="254"/>
      <c r="GY110" s="254"/>
      <c r="GZ110" s="254"/>
      <c r="HA110" s="254"/>
      <c r="HB110" s="254"/>
      <c r="HC110" s="254"/>
      <c r="HD110" s="254"/>
      <c r="HE110" s="254"/>
    </row>
    <row r="111" spans="1:213" s="251" customFormat="1" ht="21.75" customHeight="1">
      <c r="A111" s="282" t="s">
        <v>178</v>
      </c>
      <c r="B111" s="272">
        <f aca="true" t="shared" si="12" ref="B111:B119">C111+D111+E111+F111</f>
        <v>181</v>
      </c>
      <c r="C111" s="283">
        <v>63</v>
      </c>
      <c r="D111" s="283">
        <v>30</v>
      </c>
      <c r="E111" s="272">
        <v>76</v>
      </c>
      <c r="F111" s="272">
        <v>12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254"/>
      <c r="BU111" s="254"/>
      <c r="BV111" s="254"/>
      <c r="BW111" s="254"/>
      <c r="BX111" s="254"/>
      <c r="BY111" s="254"/>
      <c r="BZ111" s="254"/>
      <c r="CA111" s="254"/>
      <c r="CB111" s="254"/>
      <c r="CC111" s="254"/>
      <c r="CD111" s="254"/>
      <c r="CE111" s="254"/>
      <c r="CF111" s="254"/>
      <c r="CG111" s="254"/>
      <c r="CH111" s="254"/>
      <c r="CI111" s="254"/>
      <c r="CJ111" s="254"/>
      <c r="CK111" s="254"/>
      <c r="CL111" s="254"/>
      <c r="CM111" s="254"/>
      <c r="CN111" s="254"/>
      <c r="CO111" s="254"/>
      <c r="CP111" s="254"/>
      <c r="CQ111" s="254"/>
      <c r="CR111" s="254"/>
      <c r="CS111" s="254"/>
      <c r="CT111" s="254"/>
      <c r="CU111" s="254"/>
      <c r="CV111" s="254"/>
      <c r="CW111" s="254"/>
      <c r="CX111" s="254"/>
      <c r="CY111" s="254"/>
      <c r="CZ111" s="254"/>
      <c r="DA111" s="254"/>
      <c r="DB111" s="254"/>
      <c r="DC111" s="254"/>
      <c r="DD111" s="254"/>
      <c r="DE111" s="254"/>
      <c r="DF111" s="254"/>
      <c r="DG111" s="254"/>
      <c r="DH111" s="254"/>
      <c r="DI111" s="254"/>
      <c r="DJ111" s="254"/>
      <c r="DK111" s="254"/>
      <c r="DL111" s="254"/>
      <c r="DM111" s="254"/>
      <c r="DN111" s="254"/>
      <c r="DO111" s="254"/>
      <c r="DP111" s="254"/>
      <c r="DQ111" s="254"/>
      <c r="DR111" s="254"/>
      <c r="DS111" s="254"/>
      <c r="DT111" s="254"/>
      <c r="DU111" s="254"/>
      <c r="DV111" s="254"/>
      <c r="DW111" s="254"/>
      <c r="DX111" s="254"/>
      <c r="DY111" s="254"/>
      <c r="DZ111" s="254"/>
      <c r="EA111" s="254"/>
      <c r="EB111" s="254"/>
      <c r="EC111" s="254"/>
      <c r="ED111" s="254"/>
      <c r="EE111" s="254"/>
      <c r="EF111" s="254"/>
      <c r="EG111" s="254"/>
      <c r="EH111" s="254"/>
      <c r="EI111" s="254"/>
      <c r="EJ111" s="254"/>
      <c r="EK111" s="254"/>
      <c r="EL111" s="254"/>
      <c r="EM111" s="254"/>
      <c r="EN111" s="254"/>
      <c r="EO111" s="254"/>
      <c r="EP111" s="254"/>
      <c r="EQ111" s="254"/>
      <c r="ER111" s="254"/>
      <c r="ES111" s="254"/>
      <c r="ET111" s="254"/>
      <c r="EU111" s="254"/>
      <c r="EV111" s="254"/>
      <c r="EW111" s="254"/>
      <c r="EX111" s="254"/>
      <c r="EY111" s="254"/>
      <c r="EZ111" s="254"/>
      <c r="FA111" s="254"/>
      <c r="FB111" s="254"/>
      <c r="FC111" s="254"/>
      <c r="FD111" s="254"/>
      <c r="FE111" s="254"/>
      <c r="FF111" s="254"/>
      <c r="FG111" s="254"/>
      <c r="FH111" s="254"/>
      <c r="FI111" s="254"/>
      <c r="FJ111" s="254"/>
      <c r="FK111" s="254"/>
      <c r="FL111" s="254"/>
      <c r="FM111" s="254"/>
      <c r="FN111" s="254"/>
      <c r="FO111" s="254"/>
      <c r="FP111" s="254"/>
      <c r="FQ111" s="254"/>
      <c r="FR111" s="254"/>
      <c r="FS111" s="254"/>
      <c r="FT111" s="254"/>
      <c r="FU111" s="254"/>
      <c r="FV111" s="254"/>
      <c r="FW111" s="254"/>
      <c r="FX111" s="254"/>
      <c r="FY111" s="254"/>
      <c r="FZ111" s="254"/>
      <c r="GA111" s="254"/>
      <c r="GB111" s="254"/>
      <c r="GC111" s="254"/>
      <c r="GD111" s="254"/>
      <c r="GE111" s="254"/>
      <c r="GF111" s="254"/>
      <c r="GG111" s="254"/>
      <c r="GH111" s="254"/>
      <c r="GI111" s="254"/>
      <c r="GJ111" s="254"/>
      <c r="GK111" s="254"/>
      <c r="GL111" s="254"/>
      <c r="GM111" s="254"/>
      <c r="GN111" s="254"/>
      <c r="GO111" s="254"/>
      <c r="GP111" s="254"/>
      <c r="GQ111" s="254"/>
      <c r="GR111" s="254"/>
      <c r="GS111" s="254"/>
      <c r="GT111" s="254"/>
      <c r="GU111" s="254"/>
      <c r="GV111" s="254"/>
      <c r="GW111" s="254"/>
      <c r="GX111" s="254"/>
      <c r="GY111" s="254"/>
      <c r="GZ111" s="254"/>
      <c r="HA111" s="254"/>
      <c r="HB111" s="254"/>
      <c r="HC111" s="254"/>
      <c r="HD111" s="254"/>
      <c r="HE111" s="254"/>
    </row>
    <row r="112" spans="1:213" s="251" customFormat="1" ht="21.75" customHeight="1">
      <c r="A112" s="291" t="s">
        <v>179</v>
      </c>
      <c r="B112" s="272">
        <f t="shared" si="12"/>
        <v>1225</v>
      </c>
      <c r="C112" s="292">
        <v>657</v>
      </c>
      <c r="D112" s="292">
        <v>314</v>
      </c>
      <c r="E112" s="272">
        <v>127</v>
      </c>
      <c r="F112" s="272">
        <v>127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  <c r="BV112" s="254"/>
      <c r="BW112" s="254"/>
      <c r="BX112" s="254"/>
      <c r="BY112" s="254"/>
      <c r="BZ112" s="254"/>
      <c r="CA112" s="254"/>
      <c r="CB112" s="254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254"/>
      <c r="CT112" s="254"/>
      <c r="CU112" s="254"/>
      <c r="CV112" s="254"/>
      <c r="CW112" s="254"/>
      <c r="CX112" s="254"/>
      <c r="CY112" s="254"/>
      <c r="CZ112" s="254"/>
      <c r="DA112" s="254"/>
      <c r="DB112" s="254"/>
      <c r="DC112" s="254"/>
      <c r="DD112" s="254"/>
      <c r="DE112" s="254"/>
      <c r="DF112" s="254"/>
      <c r="DG112" s="254"/>
      <c r="DH112" s="254"/>
      <c r="DI112" s="254"/>
      <c r="DJ112" s="254"/>
      <c r="DK112" s="254"/>
      <c r="DL112" s="254"/>
      <c r="DM112" s="254"/>
      <c r="DN112" s="254"/>
      <c r="DO112" s="254"/>
      <c r="DP112" s="254"/>
      <c r="DQ112" s="254"/>
      <c r="DR112" s="254"/>
      <c r="DS112" s="254"/>
      <c r="DT112" s="254"/>
      <c r="DU112" s="254"/>
      <c r="DV112" s="254"/>
      <c r="DW112" s="254"/>
      <c r="DX112" s="254"/>
      <c r="DY112" s="254"/>
      <c r="DZ112" s="254"/>
      <c r="EA112" s="254"/>
      <c r="EB112" s="254"/>
      <c r="EC112" s="254"/>
      <c r="ED112" s="254"/>
      <c r="EE112" s="254"/>
      <c r="EF112" s="254"/>
      <c r="EG112" s="254"/>
      <c r="EH112" s="254"/>
      <c r="EI112" s="254"/>
      <c r="EJ112" s="254"/>
      <c r="EK112" s="254"/>
      <c r="EL112" s="254"/>
      <c r="EM112" s="254"/>
      <c r="EN112" s="254"/>
      <c r="EO112" s="254"/>
      <c r="EP112" s="254"/>
      <c r="EQ112" s="254"/>
      <c r="ER112" s="254"/>
      <c r="ES112" s="254"/>
      <c r="ET112" s="254"/>
      <c r="EU112" s="254"/>
      <c r="EV112" s="254"/>
      <c r="EW112" s="254"/>
      <c r="EX112" s="254"/>
      <c r="EY112" s="254"/>
      <c r="EZ112" s="254"/>
      <c r="FA112" s="254"/>
      <c r="FB112" s="254"/>
      <c r="FC112" s="254"/>
      <c r="FD112" s="254"/>
      <c r="FE112" s="254"/>
      <c r="FF112" s="254"/>
      <c r="FG112" s="254"/>
      <c r="FH112" s="254"/>
      <c r="FI112" s="254"/>
      <c r="FJ112" s="254"/>
      <c r="FK112" s="254"/>
      <c r="FL112" s="254"/>
      <c r="FM112" s="254"/>
      <c r="FN112" s="254"/>
      <c r="FO112" s="254"/>
      <c r="FP112" s="254"/>
      <c r="FQ112" s="254"/>
      <c r="FR112" s="254"/>
      <c r="FS112" s="254"/>
      <c r="FT112" s="254"/>
      <c r="FU112" s="254"/>
      <c r="FV112" s="254"/>
      <c r="FW112" s="254"/>
      <c r="FX112" s="254"/>
      <c r="FY112" s="254"/>
      <c r="FZ112" s="254"/>
      <c r="GA112" s="254"/>
      <c r="GB112" s="254"/>
      <c r="GC112" s="254"/>
      <c r="GD112" s="254"/>
      <c r="GE112" s="254"/>
      <c r="GF112" s="254"/>
      <c r="GG112" s="254"/>
      <c r="GH112" s="254"/>
      <c r="GI112" s="254"/>
      <c r="GJ112" s="254"/>
      <c r="GK112" s="254"/>
      <c r="GL112" s="254"/>
      <c r="GM112" s="254"/>
      <c r="GN112" s="254"/>
      <c r="GO112" s="254"/>
      <c r="GP112" s="254"/>
      <c r="GQ112" s="254"/>
      <c r="GR112" s="254"/>
      <c r="GS112" s="254"/>
      <c r="GT112" s="254"/>
      <c r="GU112" s="254"/>
      <c r="GV112" s="254"/>
      <c r="GW112" s="254"/>
      <c r="GX112" s="254"/>
      <c r="GY112" s="254"/>
      <c r="GZ112" s="254"/>
      <c r="HA112" s="254"/>
      <c r="HB112" s="254"/>
      <c r="HC112" s="254"/>
      <c r="HD112" s="254"/>
      <c r="HE112" s="254"/>
    </row>
    <row r="113" spans="1:213" s="251" customFormat="1" ht="21.75" customHeight="1">
      <c r="A113" s="291" t="s">
        <v>180</v>
      </c>
      <c r="B113" s="272">
        <f t="shared" si="12"/>
        <v>3084</v>
      </c>
      <c r="C113" s="292">
        <v>1741</v>
      </c>
      <c r="D113" s="292">
        <v>830</v>
      </c>
      <c r="E113" s="272">
        <v>177</v>
      </c>
      <c r="F113" s="272">
        <v>336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254"/>
      <c r="CZ113" s="254"/>
      <c r="DA113" s="254"/>
      <c r="DB113" s="254"/>
      <c r="DC113" s="254"/>
      <c r="DD113" s="254"/>
      <c r="DE113" s="254"/>
      <c r="DF113" s="254"/>
      <c r="DG113" s="254"/>
      <c r="DH113" s="254"/>
      <c r="DI113" s="254"/>
      <c r="DJ113" s="254"/>
      <c r="DK113" s="254"/>
      <c r="DL113" s="254"/>
      <c r="DM113" s="254"/>
      <c r="DN113" s="254"/>
      <c r="DO113" s="254"/>
      <c r="DP113" s="254"/>
      <c r="DQ113" s="254"/>
      <c r="DR113" s="254"/>
      <c r="DS113" s="254"/>
      <c r="DT113" s="254"/>
      <c r="DU113" s="254"/>
      <c r="DV113" s="254"/>
      <c r="DW113" s="254"/>
      <c r="DX113" s="254"/>
      <c r="DY113" s="254"/>
      <c r="DZ113" s="254"/>
      <c r="EA113" s="254"/>
      <c r="EB113" s="254"/>
      <c r="EC113" s="254"/>
      <c r="ED113" s="254"/>
      <c r="EE113" s="254"/>
      <c r="EF113" s="254"/>
      <c r="EG113" s="254"/>
      <c r="EH113" s="254"/>
      <c r="EI113" s="254"/>
      <c r="EJ113" s="254"/>
      <c r="EK113" s="254"/>
      <c r="EL113" s="254"/>
      <c r="EM113" s="254"/>
      <c r="EN113" s="254"/>
      <c r="EO113" s="254"/>
      <c r="EP113" s="254"/>
      <c r="EQ113" s="254"/>
      <c r="ER113" s="254"/>
      <c r="ES113" s="254"/>
      <c r="ET113" s="254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4"/>
      <c r="FF113" s="254"/>
      <c r="FG113" s="254"/>
      <c r="FH113" s="254"/>
      <c r="FI113" s="254"/>
      <c r="FJ113" s="254"/>
      <c r="FK113" s="254"/>
      <c r="FL113" s="254"/>
      <c r="FM113" s="254"/>
      <c r="FN113" s="254"/>
      <c r="FO113" s="254"/>
      <c r="FP113" s="254"/>
      <c r="FQ113" s="254"/>
      <c r="FR113" s="254"/>
      <c r="FS113" s="254"/>
      <c r="FT113" s="254"/>
      <c r="FU113" s="254"/>
      <c r="FV113" s="254"/>
      <c r="FW113" s="254"/>
      <c r="FX113" s="254"/>
      <c r="FY113" s="254"/>
      <c r="FZ113" s="254"/>
      <c r="GA113" s="254"/>
      <c r="GB113" s="254"/>
      <c r="GC113" s="254"/>
      <c r="GD113" s="254"/>
      <c r="GE113" s="254"/>
      <c r="GF113" s="254"/>
      <c r="GG113" s="254"/>
      <c r="GH113" s="254"/>
      <c r="GI113" s="254"/>
      <c r="GJ113" s="254"/>
      <c r="GK113" s="254"/>
      <c r="GL113" s="254"/>
      <c r="GM113" s="254"/>
      <c r="GN113" s="254"/>
      <c r="GO113" s="254"/>
      <c r="GP113" s="254"/>
      <c r="GQ113" s="254"/>
      <c r="GR113" s="254"/>
      <c r="GS113" s="254"/>
      <c r="GT113" s="254"/>
      <c r="GU113" s="254"/>
      <c r="GV113" s="254"/>
      <c r="GW113" s="254"/>
      <c r="GX113" s="254"/>
      <c r="GY113" s="254"/>
      <c r="GZ113" s="254"/>
      <c r="HA113" s="254"/>
      <c r="HB113" s="254"/>
      <c r="HC113" s="254"/>
      <c r="HD113" s="254"/>
      <c r="HE113" s="254"/>
    </row>
    <row r="114" spans="1:213" s="251" customFormat="1" ht="21.75" customHeight="1">
      <c r="A114" s="291" t="s">
        <v>104</v>
      </c>
      <c r="B114" s="272">
        <f t="shared" si="12"/>
        <v>1660</v>
      </c>
      <c r="C114" s="292">
        <v>922</v>
      </c>
      <c r="D114" s="292">
        <v>440</v>
      </c>
      <c r="E114" s="272">
        <v>120</v>
      </c>
      <c r="F114" s="272">
        <v>178</v>
      </c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4"/>
      <c r="BR114" s="254"/>
      <c r="BS114" s="254"/>
      <c r="BT114" s="254"/>
      <c r="BU114" s="254"/>
      <c r="BV114" s="254"/>
      <c r="BW114" s="254"/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  <c r="CP114" s="254"/>
      <c r="CQ114" s="254"/>
      <c r="CR114" s="254"/>
      <c r="CS114" s="254"/>
      <c r="CT114" s="254"/>
      <c r="CU114" s="254"/>
      <c r="CV114" s="254"/>
      <c r="CW114" s="254"/>
      <c r="CX114" s="254"/>
      <c r="CY114" s="254"/>
      <c r="CZ114" s="254"/>
      <c r="DA114" s="254"/>
      <c r="DB114" s="254"/>
      <c r="DC114" s="254"/>
      <c r="DD114" s="254"/>
      <c r="DE114" s="254"/>
      <c r="DF114" s="254"/>
      <c r="DG114" s="254"/>
      <c r="DH114" s="254"/>
      <c r="DI114" s="254"/>
      <c r="DJ114" s="254"/>
      <c r="DK114" s="254"/>
      <c r="DL114" s="254"/>
      <c r="DM114" s="254"/>
      <c r="DN114" s="254"/>
      <c r="DO114" s="254"/>
      <c r="DP114" s="254"/>
      <c r="DQ114" s="254"/>
      <c r="DR114" s="254"/>
      <c r="DS114" s="254"/>
      <c r="DT114" s="254"/>
      <c r="DU114" s="254"/>
      <c r="DV114" s="254"/>
      <c r="DW114" s="254"/>
      <c r="DX114" s="254"/>
      <c r="DY114" s="254"/>
      <c r="DZ114" s="254"/>
      <c r="EA114" s="254"/>
      <c r="EB114" s="254"/>
      <c r="EC114" s="254"/>
      <c r="ED114" s="254"/>
      <c r="EE114" s="254"/>
      <c r="EF114" s="254"/>
      <c r="EG114" s="254"/>
      <c r="EH114" s="254"/>
      <c r="EI114" s="254"/>
      <c r="EJ114" s="254"/>
      <c r="EK114" s="254"/>
      <c r="EL114" s="254"/>
      <c r="EM114" s="254"/>
      <c r="EN114" s="254"/>
      <c r="EO114" s="254"/>
      <c r="EP114" s="254"/>
      <c r="EQ114" s="254"/>
      <c r="ER114" s="254"/>
      <c r="ES114" s="254"/>
      <c r="ET114" s="254"/>
      <c r="EU114" s="254"/>
      <c r="EV114" s="254"/>
      <c r="EW114" s="254"/>
      <c r="EX114" s="254"/>
      <c r="EY114" s="254"/>
      <c r="EZ114" s="254"/>
      <c r="FA114" s="254"/>
      <c r="FB114" s="254"/>
      <c r="FC114" s="254"/>
      <c r="FD114" s="254"/>
      <c r="FE114" s="254"/>
      <c r="FF114" s="254"/>
      <c r="FG114" s="254"/>
      <c r="FH114" s="254"/>
      <c r="FI114" s="254"/>
      <c r="FJ114" s="254"/>
      <c r="FK114" s="254"/>
      <c r="FL114" s="254"/>
      <c r="FM114" s="254"/>
      <c r="FN114" s="254"/>
      <c r="FO114" s="254"/>
      <c r="FP114" s="254"/>
      <c r="FQ114" s="254"/>
      <c r="FR114" s="254"/>
      <c r="FS114" s="254"/>
      <c r="FT114" s="254"/>
      <c r="FU114" s="254"/>
      <c r="FV114" s="254"/>
      <c r="FW114" s="254"/>
      <c r="FX114" s="254"/>
      <c r="FY114" s="254"/>
      <c r="FZ114" s="254"/>
      <c r="GA114" s="254"/>
      <c r="GB114" s="254"/>
      <c r="GC114" s="254"/>
      <c r="GD114" s="254"/>
      <c r="GE114" s="254"/>
      <c r="GF114" s="254"/>
      <c r="GG114" s="254"/>
      <c r="GH114" s="254"/>
      <c r="GI114" s="254"/>
      <c r="GJ114" s="254"/>
      <c r="GK114" s="254"/>
      <c r="GL114" s="254"/>
      <c r="GM114" s="254"/>
      <c r="GN114" s="254"/>
      <c r="GO114" s="254"/>
      <c r="GP114" s="254"/>
      <c r="GQ114" s="254"/>
      <c r="GR114" s="254"/>
      <c r="GS114" s="254"/>
      <c r="GT114" s="254"/>
      <c r="GU114" s="254"/>
      <c r="GV114" s="254"/>
      <c r="GW114" s="254"/>
      <c r="GX114" s="254"/>
      <c r="GY114" s="254"/>
      <c r="GZ114" s="254"/>
      <c r="HA114" s="254"/>
      <c r="HB114" s="254"/>
      <c r="HC114" s="254"/>
      <c r="HD114" s="254"/>
      <c r="HE114" s="254"/>
    </row>
    <row r="115" spans="1:213" s="251" customFormat="1" ht="21.75" customHeight="1">
      <c r="A115" s="291" t="s">
        <v>105</v>
      </c>
      <c r="B115" s="272">
        <f t="shared" si="12"/>
        <v>2252</v>
      </c>
      <c r="C115" s="292">
        <v>1258</v>
      </c>
      <c r="D115" s="292">
        <v>601</v>
      </c>
      <c r="E115" s="272">
        <v>150</v>
      </c>
      <c r="F115" s="272">
        <v>243</v>
      </c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4"/>
      <c r="CY115" s="254"/>
      <c r="CZ115" s="254"/>
      <c r="DA115" s="254"/>
      <c r="DB115" s="254"/>
      <c r="DC115" s="254"/>
      <c r="DD115" s="254"/>
      <c r="DE115" s="254"/>
      <c r="DF115" s="254"/>
      <c r="DG115" s="254"/>
      <c r="DH115" s="254"/>
      <c r="DI115" s="254"/>
      <c r="DJ115" s="254"/>
      <c r="DK115" s="254"/>
      <c r="DL115" s="254"/>
      <c r="DM115" s="254"/>
      <c r="DN115" s="254"/>
      <c r="DO115" s="254"/>
      <c r="DP115" s="254"/>
      <c r="DQ115" s="254"/>
      <c r="DR115" s="254"/>
      <c r="DS115" s="254"/>
      <c r="DT115" s="254"/>
      <c r="DU115" s="254"/>
      <c r="DV115" s="254"/>
      <c r="DW115" s="254"/>
      <c r="DX115" s="254"/>
      <c r="DY115" s="254"/>
      <c r="DZ115" s="254"/>
      <c r="EA115" s="254"/>
      <c r="EB115" s="254"/>
      <c r="EC115" s="254"/>
      <c r="ED115" s="254"/>
      <c r="EE115" s="254"/>
      <c r="EF115" s="254"/>
      <c r="EG115" s="254"/>
      <c r="EH115" s="254"/>
      <c r="EI115" s="254"/>
      <c r="EJ115" s="254"/>
      <c r="EK115" s="254"/>
      <c r="EL115" s="254"/>
      <c r="EM115" s="254"/>
      <c r="EN115" s="254"/>
      <c r="EO115" s="254"/>
      <c r="EP115" s="254"/>
      <c r="EQ115" s="254"/>
      <c r="ER115" s="254"/>
      <c r="ES115" s="254"/>
      <c r="ET115" s="254"/>
      <c r="EU115" s="254"/>
      <c r="EV115" s="254"/>
      <c r="EW115" s="254"/>
      <c r="EX115" s="254"/>
      <c r="EY115" s="254"/>
      <c r="EZ115" s="254"/>
      <c r="FA115" s="254"/>
      <c r="FB115" s="254"/>
      <c r="FC115" s="254"/>
      <c r="FD115" s="254"/>
      <c r="FE115" s="254"/>
      <c r="FF115" s="254"/>
      <c r="FG115" s="254"/>
      <c r="FH115" s="254"/>
      <c r="FI115" s="254"/>
      <c r="FJ115" s="254"/>
      <c r="FK115" s="254"/>
      <c r="FL115" s="254"/>
      <c r="FM115" s="254"/>
      <c r="FN115" s="254"/>
      <c r="FO115" s="254"/>
      <c r="FP115" s="254"/>
      <c r="FQ115" s="254"/>
      <c r="FR115" s="254"/>
      <c r="FS115" s="254"/>
      <c r="FT115" s="254"/>
      <c r="FU115" s="254"/>
      <c r="FV115" s="254"/>
      <c r="FW115" s="254"/>
      <c r="FX115" s="254"/>
      <c r="FY115" s="254"/>
      <c r="FZ115" s="254"/>
      <c r="GA115" s="254"/>
      <c r="GB115" s="254"/>
      <c r="GC115" s="254"/>
      <c r="GD115" s="254"/>
      <c r="GE115" s="254"/>
      <c r="GF115" s="254"/>
      <c r="GG115" s="254"/>
      <c r="GH115" s="254"/>
      <c r="GI115" s="254"/>
      <c r="GJ115" s="254"/>
      <c r="GK115" s="254"/>
      <c r="GL115" s="254"/>
      <c r="GM115" s="254"/>
      <c r="GN115" s="254"/>
      <c r="GO115" s="254"/>
      <c r="GP115" s="254"/>
      <c r="GQ115" s="254"/>
      <c r="GR115" s="254"/>
      <c r="GS115" s="254"/>
      <c r="GT115" s="254"/>
      <c r="GU115" s="254"/>
      <c r="GV115" s="254"/>
      <c r="GW115" s="254"/>
      <c r="GX115" s="254"/>
      <c r="GY115" s="254"/>
      <c r="GZ115" s="254"/>
      <c r="HA115" s="254"/>
      <c r="HB115" s="254"/>
      <c r="HC115" s="254"/>
      <c r="HD115" s="254"/>
      <c r="HE115" s="254"/>
    </row>
    <row r="116" spans="1:213" s="251" customFormat="1" ht="21.75" customHeight="1">
      <c r="A116" s="291" t="s">
        <v>106</v>
      </c>
      <c r="B116" s="272">
        <f t="shared" si="12"/>
        <v>1927</v>
      </c>
      <c r="C116" s="292">
        <v>1072</v>
      </c>
      <c r="D116" s="292">
        <v>512</v>
      </c>
      <c r="E116" s="272">
        <v>136</v>
      </c>
      <c r="F116" s="272">
        <v>207</v>
      </c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4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4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4"/>
      <c r="FF116" s="254"/>
      <c r="FG116" s="254"/>
      <c r="FH116" s="254"/>
      <c r="FI116" s="254"/>
      <c r="FJ116" s="254"/>
      <c r="FK116" s="254"/>
      <c r="FL116" s="254"/>
      <c r="FM116" s="254"/>
      <c r="FN116" s="254"/>
      <c r="FO116" s="254"/>
      <c r="FP116" s="254"/>
      <c r="FQ116" s="254"/>
      <c r="FR116" s="254"/>
      <c r="FS116" s="254"/>
      <c r="FT116" s="254"/>
      <c r="FU116" s="254"/>
      <c r="FV116" s="254"/>
      <c r="FW116" s="254"/>
      <c r="FX116" s="254"/>
      <c r="FY116" s="254"/>
      <c r="FZ116" s="254"/>
      <c r="GA116" s="254"/>
      <c r="GB116" s="254"/>
      <c r="GC116" s="254"/>
      <c r="GD116" s="254"/>
      <c r="GE116" s="254"/>
      <c r="GF116" s="254"/>
      <c r="GG116" s="254"/>
      <c r="GH116" s="254"/>
      <c r="GI116" s="254"/>
      <c r="GJ116" s="254"/>
      <c r="GK116" s="254"/>
      <c r="GL116" s="254"/>
      <c r="GM116" s="254"/>
      <c r="GN116" s="254"/>
      <c r="GO116" s="254"/>
      <c r="GP116" s="254"/>
      <c r="GQ116" s="254"/>
      <c r="GR116" s="254"/>
      <c r="GS116" s="254"/>
      <c r="GT116" s="254"/>
      <c r="GU116" s="254"/>
      <c r="GV116" s="254"/>
      <c r="GW116" s="254"/>
      <c r="GX116" s="254"/>
      <c r="GY116" s="254"/>
      <c r="GZ116" s="254"/>
      <c r="HA116" s="254"/>
      <c r="HB116" s="254"/>
      <c r="HC116" s="254"/>
      <c r="HD116" s="254"/>
      <c r="HE116" s="254"/>
    </row>
    <row r="117" spans="1:213" s="251" customFormat="1" ht="21.75" customHeight="1">
      <c r="A117" s="293" t="s">
        <v>107</v>
      </c>
      <c r="B117" s="270">
        <f t="shared" si="12"/>
        <v>5421</v>
      </c>
      <c r="C117" s="294">
        <v>3090</v>
      </c>
      <c r="D117" s="294">
        <v>1474</v>
      </c>
      <c r="E117" s="270">
        <v>260</v>
      </c>
      <c r="F117" s="270">
        <v>597</v>
      </c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4"/>
      <c r="DR117" s="254"/>
      <c r="DS117" s="254"/>
      <c r="DT117" s="254"/>
      <c r="DU117" s="254"/>
      <c r="DV117" s="254"/>
      <c r="DW117" s="254"/>
      <c r="DX117" s="254"/>
      <c r="DY117" s="254"/>
      <c r="DZ117" s="254"/>
      <c r="EA117" s="254"/>
      <c r="EB117" s="254"/>
      <c r="EC117" s="254"/>
      <c r="ED117" s="254"/>
      <c r="EE117" s="254"/>
      <c r="EF117" s="254"/>
      <c r="EG117" s="254"/>
      <c r="EH117" s="254"/>
      <c r="EI117" s="254"/>
      <c r="EJ117" s="254"/>
      <c r="EK117" s="254"/>
      <c r="EL117" s="254"/>
      <c r="EM117" s="254"/>
      <c r="EN117" s="254"/>
      <c r="EO117" s="254"/>
      <c r="EP117" s="254"/>
      <c r="EQ117" s="254"/>
      <c r="ER117" s="254"/>
      <c r="ES117" s="254"/>
      <c r="ET117" s="254"/>
      <c r="EU117" s="254"/>
      <c r="EV117" s="254"/>
      <c r="EW117" s="254"/>
      <c r="EX117" s="254"/>
      <c r="EY117" s="254"/>
      <c r="EZ117" s="254"/>
      <c r="FA117" s="254"/>
      <c r="FB117" s="254"/>
      <c r="FC117" s="254"/>
      <c r="FD117" s="254"/>
      <c r="FE117" s="254"/>
      <c r="FF117" s="254"/>
      <c r="FG117" s="254"/>
      <c r="FH117" s="254"/>
      <c r="FI117" s="254"/>
      <c r="FJ117" s="254"/>
      <c r="FK117" s="254"/>
      <c r="FL117" s="254"/>
      <c r="FM117" s="254"/>
      <c r="FN117" s="254"/>
      <c r="FO117" s="254"/>
      <c r="FP117" s="254"/>
      <c r="FQ117" s="254"/>
      <c r="FR117" s="254"/>
      <c r="FS117" s="254"/>
      <c r="FT117" s="254"/>
      <c r="FU117" s="254"/>
      <c r="FV117" s="254"/>
      <c r="FW117" s="254"/>
      <c r="FX117" s="254"/>
      <c r="FY117" s="254"/>
      <c r="FZ117" s="254"/>
      <c r="GA117" s="254"/>
      <c r="GB117" s="254"/>
      <c r="GC117" s="254"/>
      <c r="GD117" s="254"/>
      <c r="GE117" s="254"/>
      <c r="GF117" s="254"/>
      <c r="GG117" s="254"/>
      <c r="GH117" s="254"/>
      <c r="GI117" s="254"/>
      <c r="GJ117" s="254"/>
      <c r="GK117" s="254"/>
      <c r="GL117" s="254"/>
      <c r="GM117" s="254"/>
      <c r="GN117" s="254"/>
      <c r="GO117" s="254"/>
      <c r="GP117" s="254"/>
      <c r="GQ117" s="254"/>
      <c r="GR117" s="254"/>
      <c r="GS117" s="254"/>
      <c r="GT117" s="254"/>
      <c r="GU117" s="254"/>
      <c r="GV117" s="254"/>
      <c r="GW117" s="254"/>
      <c r="GX117" s="254"/>
      <c r="GY117" s="254"/>
      <c r="GZ117" s="254"/>
      <c r="HA117" s="254"/>
      <c r="HB117" s="254"/>
      <c r="HC117" s="254"/>
      <c r="HD117" s="254"/>
      <c r="HE117" s="254"/>
    </row>
    <row r="118" spans="1:213" s="251" customFormat="1" ht="21.75" customHeight="1">
      <c r="A118" s="293" t="s">
        <v>108</v>
      </c>
      <c r="B118" s="270">
        <f t="shared" si="12"/>
        <v>433</v>
      </c>
      <c r="C118" s="294">
        <v>210</v>
      </c>
      <c r="D118" s="294">
        <v>100</v>
      </c>
      <c r="E118" s="270">
        <v>82</v>
      </c>
      <c r="F118" s="270">
        <v>41</v>
      </c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4"/>
      <c r="DR118" s="254"/>
      <c r="DS118" s="254"/>
      <c r="DT118" s="254"/>
      <c r="DU118" s="254"/>
      <c r="DV118" s="254"/>
      <c r="DW118" s="254"/>
      <c r="DX118" s="254"/>
      <c r="DY118" s="254"/>
      <c r="DZ118" s="254"/>
      <c r="EA118" s="254"/>
      <c r="EB118" s="254"/>
      <c r="EC118" s="254"/>
      <c r="ED118" s="254"/>
      <c r="EE118" s="254"/>
      <c r="EF118" s="254"/>
      <c r="EG118" s="254"/>
      <c r="EH118" s="254"/>
      <c r="EI118" s="254"/>
      <c r="EJ118" s="254"/>
      <c r="EK118" s="254"/>
      <c r="EL118" s="254"/>
      <c r="EM118" s="254"/>
      <c r="EN118" s="254"/>
      <c r="EO118" s="254"/>
      <c r="EP118" s="254"/>
      <c r="EQ118" s="254"/>
      <c r="ER118" s="254"/>
      <c r="ES118" s="254"/>
      <c r="ET118" s="254"/>
      <c r="EU118" s="254"/>
      <c r="EV118" s="254"/>
      <c r="EW118" s="254"/>
      <c r="EX118" s="254"/>
      <c r="EY118" s="254"/>
      <c r="EZ118" s="254"/>
      <c r="FA118" s="254"/>
      <c r="FB118" s="254"/>
      <c r="FC118" s="254"/>
      <c r="FD118" s="254"/>
      <c r="FE118" s="254"/>
      <c r="FF118" s="254"/>
      <c r="FG118" s="254"/>
      <c r="FH118" s="254"/>
      <c r="FI118" s="254"/>
      <c r="FJ118" s="254"/>
      <c r="FK118" s="254"/>
      <c r="FL118" s="254"/>
      <c r="FM118" s="254"/>
      <c r="FN118" s="254"/>
      <c r="FO118" s="254"/>
      <c r="FP118" s="254"/>
      <c r="FQ118" s="254"/>
      <c r="FR118" s="254"/>
      <c r="FS118" s="254"/>
      <c r="FT118" s="254"/>
      <c r="FU118" s="254"/>
      <c r="FV118" s="254"/>
      <c r="FW118" s="254"/>
      <c r="FX118" s="254"/>
      <c r="FY118" s="254"/>
      <c r="FZ118" s="254"/>
      <c r="GA118" s="254"/>
      <c r="GB118" s="254"/>
      <c r="GC118" s="254"/>
      <c r="GD118" s="254"/>
      <c r="GE118" s="254"/>
      <c r="GF118" s="254"/>
      <c r="GG118" s="254"/>
      <c r="GH118" s="254"/>
      <c r="GI118" s="254"/>
      <c r="GJ118" s="254"/>
      <c r="GK118" s="254"/>
      <c r="GL118" s="254"/>
      <c r="GM118" s="254"/>
      <c r="GN118" s="254"/>
      <c r="GO118" s="254"/>
      <c r="GP118" s="254"/>
      <c r="GQ118" s="254"/>
      <c r="GR118" s="254"/>
      <c r="GS118" s="254"/>
      <c r="GT118" s="254"/>
      <c r="GU118" s="254"/>
      <c r="GV118" s="254"/>
      <c r="GW118" s="254"/>
      <c r="GX118" s="254"/>
      <c r="GY118" s="254"/>
      <c r="GZ118" s="254"/>
      <c r="HA118" s="254"/>
      <c r="HB118" s="254"/>
      <c r="HC118" s="254"/>
      <c r="HD118" s="254"/>
      <c r="HE118" s="254"/>
    </row>
    <row r="119" spans="1:213" s="251" customFormat="1" ht="21.75" customHeight="1">
      <c r="A119" s="277" t="s">
        <v>109</v>
      </c>
      <c r="B119" s="270">
        <f t="shared" si="12"/>
        <v>645</v>
      </c>
      <c r="C119" s="278">
        <v>333</v>
      </c>
      <c r="D119" s="278">
        <v>159</v>
      </c>
      <c r="E119" s="270">
        <v>88</v>
      </c>
      <c r="F119" s="270">
        <v>65</v>
      </c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254"/>
      <c r="EU119" s="254"/>
      <c r="EV119" s="254"/>
      <c r="EW119" s="254"/>
      <c r="EX119" s="254"/>
      <c r="EY119" s="254"/>
      <c r="EZ119" s="254"/>
      <c r="FA119" s="254"/>
      <c r="FB119" s="254"/>
      <c r="FC119" s="254"/>
      <c r="FD119" s="254"/>
      <c r="FE119" s="254"/>
      <c r="FF119" s="254"/>
      <c r="FG119" s="254"/>
      <c r="FH119" s="254"/>
      <c r="FI119" s="254"/>
      <c r="FJ119" s="254"/>
      <c r="FK119" s="254"/>
      <c r="FL119" s="254"/>
      <c r="FM119" s="254"/>
      <c r="FN119" s="254"/>
      <c r="FO119" s="254"/>
      <c r="FP119" s="254"/>
      <c r="FQ119" s="254"/>
      <c r="FR119" s="254"/>
      <c r="FS119" s="254"/>
      <c r="FT119" s="254"/>
      <c r="FU119" s="254"/>
      <c r="FV119" s="254"/>
      <c r="FW119" s="254"/>
      <c r="FX119" s="254"/>
      <c r="FY119" s="254"/>
      <c r="FZ119" s="254"/>
      <c r="GA119" s="254"/>
      <c r="GB119" s="254"/>
      <c r="GC119" s="254"/>
      <c r="GD119" s="254"/>
      <c r="GE119" s="254"/>
      <c r="GF119" s="254"/>
      <c r="GG119" s="254"/>
      <c r="GH119" s="254"/>
      <c r="GI119" s="254"/>
      <c r="GJ119" s="254"/>
      <c r="GK119" s="254"/>
      <c r="GL119" s="254"/>
      <c r="GM119" s="254"/>
      <c r="GN119" s="254"/>
      <c r="GO119" s="254"/>
      <c r="GP119" s="254"/>
      <c r="GQ119" s="254"/>
      <c r="GR119" s="254"/>
      <c r="GS119" s="254"/>
      <c r="GT119" s="254"/>
      <c r="GU119" s="254"/>
      <c r="GV119" s="254"/>
      <c r="GW119" s="254"/>
      <c r="GX119" s="254"/>
      <c r="GY119" s="254"/>
      <c r="GZ119" s="254"/>
      <c r="HA119" s="254"/>
      <c r="HB119" s="254"/>
      <c r="HC119" s="254"/>
      <c r="HD119" s="254"/>
      <c r="HE119" s="254"/>
    </row>
    <row r="120" spans="1:213" s="251" customFormat="1" ht="21.75" customHeight="1">
      <c r="A120" s="281" t="s">
        <v>181</v>
      </c>
      <c r="B120" s="269">
        <f>SUM(B121:B123)</f>
        <v>3896</v>
      </c>
      <c r="C120" s="269">
        <f>SUM(C121:C123)</f>
        <v>2126</v>
      </c>
      <c r="D120" s="269">
        <f>SUM(D121:D123)</f>
        <v>1013</v>
      </c>
      <c r="E120" s="269">
        <f>SUM(E121:E123)</f>
        <v>347</v>
      </c>
      <c r="F120" s="269">
        <f>SUM(F121:F123)</f>
        <v>410</v>
      </c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4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  <c r="EJ120" s="254"/>
      <c r="EK120" s="254"/>
      <c r="EL120" s="254"/>
      <c r="EM120" s="254"/>
      <c r="EN120" s="254"/>
      <c r="EO120" s="254"/>
      <c r="EP120" s="254"/>
      <c r="EQ120" s="254"/>
      <c r="ER120" s="254"/>
      <c r="ES120" s="254"/>
      <c r="ET120" s="254"/>
      <c r="EU120" s="254"/>
      <c r="EV120" s="254"/>
      <c r="EW120" s="254"/>
      <c r="EX120" s="254"/>
      <c r="EY120" s="254"/>
      <c r="EZ120" s="254"/>
      <c r="FA120" s="254"/>
      <c r="FB120" s="254"/>
      <c r="FC120" s="254"/>
      <c r="FD120" s="254"/>
      <c r="FE120" s="254"/>
      <c r="FF120" s="254"/>
      <c r="FG120" s="254"/>
      <c r="FH120" s="254"/>
      <c r="FI120" s="254"/>
      <c r="FJ120" s="254"/>
      <c r="FK120" s="254"/>
      <c r="FL120" s="254"/>
      <c r="FM120" s="254"/>
      <c r="FN120" s="254"/>
      <c r="FO120" s="254"/>
      <c r="FP120" s="254"/>
      <c r="FQ120" s="254"/>
      <c r="FR120" s="254"/>
      <c r="FS120" s="254"/>
      <c r="FT120" s="254"/>
      <c r="FU120" s="254"/>
      <c r="FV120" s="254"/>
      <c r="FW120" s="254"/>
      <c r="FX120" s="254"/>
      <c r="FY120" s="254"/>
      <c r="FZ120" s="254"/>
      <c r="GA120" s="254"/>
      <c r="GB120" s="254"/>
      <c r="GC120" s="254"/>
      <c r="GD120" s="254"/>
      <c r="GE120" s="254"/>
      <c r="GF120" s="254"/>
      <c r="GG120" s="254"/>
      <c r="GH120" s="254"/>
      <c r="GI120" s="254"/>
      <c r="GJ120" s="254"/>
      <c r="GK120" s="254"/>
      <c r="GL120" s="254"/>
      <c r="GM120" s="254"/>
      <c r="GN120" s="254"/>
      <c r="GO120" s="254"/>
      <c r="GP120" s="254"/>
      <c r="GQ120" s="254"/>
      <c r="GR120" s="254"/>
      <c r="GS120" s="254"/>
      <c r="GT120" s="254"/>
      <c r="GU120" s="254"/>
      <c r="GV120" s="254"/>
      <c r="GW120" s="254"/>
      <c r="GX120" s="254"/>
      <c r="GY120" s="254"/>
      <c r="GZ120" s="254"/>
      <c r="HA120" s="254"/>
      <c r="HB120" s="254"/>
      <c r="HC120" s="254"/>
      <c r="HD120" s="254"/>
      <c r="HE120" s="254"/>
    </row>
    <row r="121" spans="1:213" s="251" customFormat="1" ht="21.75" customHeight="1">
      <c r="A121" s="282" t="s">
        <v>182</v>
      </c>
      <c r="B121" s="272">
        <f aca="true" t="shared" si="13" ref="B121:B124">C121+D121+E121+F121</f>
        <v>348</v>
      </c>
      <c r="C121" s="283">
        <v>166</v>
      </c>
      <c r="D121" s="283">
        <v>79</v>
      </c>
      <c r="E121" s="272">
        <v>71</v>
      </c>
      <c r="F121" s="272">
        <v>32</v>
      </c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254"/>
      <c r="EU121" s="254"/>
      <c r="EV121" s="254"/>
      <c r="EW121" s="254"/>
      <c r="EX121" s="254"/>
      <c r="EY121" s="254"/>
      <c r="EZ121" s="254"/>
      <c r="FA121" s="254"/>
      <c r="FB121" s="254"/>
      <c r="FC121" s="254"/>
      <c r="FD121" s="254"/>
      <c r="FE121" s="254"/>
      <c r="FF121" s="254"/>
      <c r="FG121" s="254"/>
      <c r="FH121" s="254"/>
      <c r="FI121" s="254"/>
      <c r="FJ121" s="254"/>
      <c r="FK121" s="254"/>
      <c r="FL121" s="254"/>
      <c r="FM121" s="254"/>
      <c r="FN121" s="254"/>
      <c r="FO121" s="254"/>
      <c r="FP121" s="254"/>
      <c r="FQ121" s="254"/>
      <c r="FR121" s="254"/>
      <c r="FS121" s="254"/>
      <c r="FT121" s="254"/>
      <c r="FU121" s="254"/>
      <c r="FV121" s="254"/>
      <c r="FW121" s="254"/>
      <c r="FX121" s="254"/>
      <c r="FY121" s="254"/>
      <c r="FZ121" s="254"/>
      <c r="GA121" s="254"/>
      <c r="GB121" s="254"/>
      <c r="GC121" s="254"/>
      <c r="GD121" s="254"/>
      <c r="GE121" s="254"/>
      <c r="GF121" s="254"/>
      <c r="GG121" s="254"/>
      <c r="GH121" s="254"/>
      <c r="GI121" s="254"/>
      <c r="GJ121" s="254"/>
      <c r="GK121" s="254"/>
      <c r="GL121" s="254"/>
      <c r="GM121" s="254"/>
      <c r="GN121" s="254"/>
      <c r="GO121" s="254"/>
      <c r="GP121" s="254"/>
      <c r="GQ121" s="254"/>
      <c r="GR121" s="254"/>
      <c r="GS121" s="254"/>
      <c r="GT121" s="254"/>
      <c r="GU121" s="254"/>
      <c r="GV121" s="254"/>
      <c r="GW121" s="254"/>
      <c r="GX121" s="254"/>
      <c r="GY121" s="254"/>
      <c r="GZ121" s="254"/>
      <c r="HA121" s="254"/>
      <c r="HB121" s="254"/>
      <c r="HC121" s="254"/>
      <c r="HD121" s="254"/>
      <c r="HE121" s="254"/>
    </row>
    <row r="122" spans="1:213" s="251" customFormat="1" ht="21.75" customHeight="1">
      <c r="A122" s="273" t="s">
        <v>111</v>
      </c>
      <c r="B122" s="272">
        <f t="shared" si="13"/>
        <v>2917</v>
      </c>
      <c r="C122" s="274">
        <v>1637</v>
      </c>
      <c r="D122" s="274">
        <v>780</v>
      </c>
      <c r="E122" s="272">
        <v>184</v>
      </c>
      <c r="F122" s="272">
        <v>316</v>
      </c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4"/>
      <c r="DR122" s="254"/>
      <c r="DS122" s="254"/>
      <c r="DT122" s="254"/>
      <c r="DU122" s="254"/>
      <c r="DV122" s="254"/>
      <c r="DW122" s="254"/>
      <c r="DX122" s="254"/>
      <c r="DY122" s="254"/>
      <c r="DZ122" s="254"/>
      <c r="EA122" s="254"/>
      <c r="EB122" s="254"/>
      <c r="EC122" s="254"/>
      <c r="ED122" s="254"/>
      <c r="EE122" s="254"/>
      <c r="EF122" s="254"/>
      <c r="EG122" s="254"/>
      <c r="EH122" s="254"/>
      <c r="EI122" s="254"/>
      <c r="EJ122" s="254"/>
      <c r="EK122" s="254"/>
      <c r="EL122" s="254"/>
      <c r="EM122" s="254"/>
      <c r="EN122" s="254"/>
      <c r="EO122" s="254"/>
      <c r="EP122" s="254"/>
      <c r="EQ122" s="254"/>
      <c r="ER122" s="254"/>
      <c r="ES122" s="254"/>
      <c r="ET122" s="254"/>
      <c r="EU122" s="254"/>
      <c r="EV122" s="254"/>
      <c r="EW122" s="254"/>
      <c r="EX122" s="254"/>
      <c r="EY122" s="254"/>
      <c r="EZ122" s="254"/>
      <c r="FA122" s="254"/>
      <c r="FB122" s="254"/>
      <c r="FC122" s="254"/>
      <c r="FD122" s="254"/>
      <c r="FE122" s="254"/>
      <c r="FF122" s="254"/>
      <c r="FG122" s="254"/>
      <c r="FH122" s="254"/>
      <c r="FI122" s="254"/>
      <c r="FJ122" s="254"/>
      <c r="FK122" s="254"/>
      <c r="FL122" s="254"/>
      <c r="FM122" s="254"/>
      <c r="FN122" s="254"/>
      <c r="FO122" s="254"/>
      <c r="FP122" s="254"/>
      <c r="FQ122" s="254"/>
      <c r="FR122" s="254"/>
      <c r="FS122" s="254"/>
      <c r="FT122" s="254"/>
      <c r="FU122" s="254"/>
      <c r="FV122" s="254"/>
      <c r="FW122" s="254"/>
      <c r="FX122" s="254"/>
      <c r="FY122" s="254"/>
      <c r="FZ122" s="254"/>
      <c r="GA122" s="254"/>
      <c r="GB122" s="254"/>
      <c r="GC122" s="254"/>
      <c r="GD122" s="254"/>
      <c r="GE122" s="254"/>
      <c r="GF122" s="254"/>
      <c r="GG122" s="254"/>
      <c r="GH122" s="254"/>
      <c r="GI122" s="254"/>
      <c r="GJ122" s="254"/>
      <c r="GK122" s="254"/>
      <c r="GL122" s="254"/>
      <c r="GM122" s="254"/>
      <c r="GN122" s="254"/>
      <c r="GO122" s="254"/>
      <c r="GP122" s="254"/>
      <c r="GQ122" s="254"/>
      <c r="GR122" s="254"/>
      <c r="GS122" s="254"/>
      <c r="GT122" s="254"/>
      <c r="GU122" s="254"/>
      <c r="GV122" s="254"/>
      <c r="GW122" s="254"/>
      <c r="GX122" s="254"/>
      <c r="GY122" s="254"/>
      <c r="GZ122" s="254"/>
      <c r="HA122" s="254"/>
      <c r="HB122" s="254"/>
      <c r="HC122" s="254"/>
      <c r="HD122" s="254"/>
      <c r="HE122" s="254"/>
    </row>
    <row r="123" spans="1:213" s="251" customFormat="1" ht="21.75" customHeight="1">
      <c r="A123" s="273" t="s">
        <v>183</v>
      </c>
      <c r="B123" s="272">
        <f t="shared" si="13"/>
        <v>631</v>
      </c>
      <c r="C123" s="274">
        <v>323</v>
      </c>
      <c r="D123" s="274">
        <v>154</v>
      </c>
      <c r="E123" s="272">
        <v>92</v>
      </c>
      <c r="F123" s="272">
        <v>62</v>
      </c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  <c r="DN123" s="254"/>
      <c r="DO123" s="254"/>
      <c r="DP123" s="254"/>
      <c r="DQ123" s="254"/>
      <c r="DR123" s="254"/>
      <c r="DS123" s="254"/>
      <c r="DT123" s="254"/>
      <c r="DU123" s="254"/>
      <c r="DV123" s="254"/>
      <c r="DW123" s="254"/>
      <c r="DX123" s="254"/>
      <c r="DY123" s="254"/>
      <c r="DZ123" s="254"/>
      <c r="EA123" s="254"/>
      <c r="EB123" s="254"/>
      <c r="EC123" s="254"/>
      <c r="ED123" s="254"/>
      <c r="EE123" s="254"/>
      <c r="EF123" s="254"/>
      <c r="EG123" s="254"/>
      <c r="EH123" s="254"/>
      <c r="EI123" s="254"/>
      <c r="EJ123" s="254"/>
      <c r="EK123" s="254"/>
      <c r="EL123" s="254"/>
      <c r="EM123" s="254"/>
      <c r="EN123" s="254"/>
      <c r="EO123" s="254"/>
      <c r="EP123" s="254"/>
      <c r="EQ123" s="254"/>
      <c r="ER123" s="254"/>
      <c r="ES123" s="254"/>
      <c r="ET123" s="254"/>
      <c r="EU123" s="254"/>
      <c r="EV123" s="254"/>
      <c r="EW123" s="254"/>
      <c r="EX123" s="254"/>
      <c r="EY123" s="254"/>
      <c r="EZ123" s="254"/>
      <c r="FA123" s="254"/>
      <c r="FB123" s="254"/>
      <c r="FC123" s="254"/>
      <c r="FD123" s="254"/>
      <c r="FE123" s="254"/>
      <c r="FF123" s="254"/>
      <c r="FG123" s="254"/>
      <c r="FH123" s="254"/>
      <c r="FI123" s="254"/>
      <c r="FJ123" s="254"/>
      <c r="FK123" s="254"/>
      <c r="FL123" s="254"/>
      <c r="FM123" s="254"/>
      <c r="FN123" s="254"/>
      <c r="FO123" s="254"/>
      <c r="FP123" s="254"/>
      <c r="FQ123" s="254"/>
      <c r="FR123" s="254"/>
      <c r="FS123" s="254"/>
      <c r="FT123" s="254"/>
      <c r="FU123" s="254"/>
      <c r="FV123" s="254"/>
      <c r="FW123" s="254"/>
      <c r="FX123" s="254"/>
      <c r="FY123" s="254"/>
      <c r="FZ123" s="254"/>
      <c r="GA123" s="254"/>
      <c r="GB123" s="254"/>
      <c r="GC123" s="254"/>
      <c r="GD123" s="254"/>
      <c r="GE123" s="254"/>
      <c r="GF123" s="254"/>
      <c r="GG123" s="254"/>
      <c r="GH123" s="254"/>
      <c r="GI123" s="254"/>
      <c r="GJ123" s="254"/>
      <c r="GK123" s="254"/>
      <c r="GL123" s="254"/>
      <c r="GM123" s="254"/>
      <c r="GN123" s="254"/>
      <c r="GO123" s="254"/>
      <c r="GP123" s="254"/>
      <c r="GQ123" s="254"/>
      <c r="GR123" s="254"/>
      <c r="GS123" s="254"/>
      <c r="GT123" s="254"/>
      <c r="GU123" s="254"/>
      <c r="GV123" s="254"/>
      <c r="GW123" s="254"/>
      <c r="GX123" s="254"/>
      <c r="GY123" s="254"/>
      <c r="GZ123" s="254"/>
      <c r="HA123" s="254"/>
      <c r="HB123" s="254"/>
      <c r="HC123" s="254"/>
      <c r="HD123" s="254"/>
      <c r="HE123" s="254"/>
    </row>
    <row r="124" spans="1:213" s="251" customFormat="1" ht="21.75" customHeight="1">
      <c r="A124" s="277" t="s">
        <v>113</v>
      </c>
      <c r="B124" s="270">
        <f t="shared" si="13"/>
        <v>3794</v>
      </c>
      <c r="C124" s="278">
        <v>2147</v>
      </c>
      <c r="D124" s="278">
        <v>1024</v>
      </c>
      <c r="E124" s="270">
        <v>208</v>
      </c>
      <c r="F124" s="270">
        <v>415</v>
      </c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4"/>
      <c r="CQ124" s="254"/>
      <c r="CR124" s="254"/>
      <c r="CS124" s="254"/>
      <c r="CT124" s="254"/>
      <c r="CU124" s="254"/>
      <c r="CV124" s="254"/>
      <c r="CW124" s="254"/>
      <c r="CX124" s="254"/>
      <c r="CY124" s="254"/>
      <c r="CZ124" s="254"/>
      <c r="DA124" s="254"/>
      <c r="DB124" s="254"/>
      <c r="DC124" s="254"/>
      <c r="DD124" s="254"/>
      <c r="DE124" s="254"/>
      <c r="DF124" s="254"/>
      <c r="DG124" s="254"/>
      <c r="DH124" s="254"/>
      <c r="DI124" s="254"/>
      <c r="DJ124" s="254"/>
      <c r="DK124" s="254"/>
      <c r="DL124" s="254"/>
      <c r="DM124" s="254"/>
      <c r="DN124" s="254"/>
      <c r="DO124" s="254"/>
      <c r="DP124" s="254"/>
      <c r="DQ124" s="254"/>
      <c r="DR124" s="254"/>
      <c r="DS124" s="254"/>
      <c r="DT124" s="254"/>
      <c r="DU124" s="254"/>
      <c r="DV124" s="254"/>
      <c r="DW124" s="254"/>
      <c r="DX124" s="254"/>
      <c r="DY124" s="254"/>
      <c r="DZ124" s="254"/>
      <c r="EA124" s="254"/>
      <c r="EB124" s="254"/>
      <c r="EC124" s="254"/>
      <c r="ED124" s="254"/>
      <c r="EE124" s="254"/>
      <c r="EF124" s="254"/>
      <c r="EG124" s="254"/>
      <c r="EH124" s="254"/>
      <c r="EI124" s="254"/>
      <c r="EJ124" s="254"/>
      <c r="EK124" s="254"/>
      <c r="EL124" s="254"/>
      <c r="EM124" s="254"/>
      <c r="EN124" s="254"/>
      <c r="EO124" s="254"/>
      <c r="EP124" s="254"/>
      <c r="EQ124" s="254"/>
      <c r="ER124" s="254"/>
      <c r="ES124" s="254"/>
      <c r="ET124" s="254"/>
      <c r="EU124" s="254"/>
      <c r="EV124" s="254"/>
      <c r="EW124" s="254"/>
      <c r="EX124" s="254"/>
      <c r="EY124" s="254"/>
      <c r="EZ124" s="254"/>
      <c r="FA124" s="254"/>
      <c r="FB124" s="254"/>
      <c r="FC124" s="254"/>
      <c r="FD124" s="254"/>
      <c r="FE124" s="254"/>
      <c r="FF124" s="254"/>
      <c r="FG124" s="254"/>
      <c r="FH124" s="254"/>
      <c r="FI124" s="254"/>
      <c r="FJ124" s="254"/>
      <c r="FK124" s="254"/>
      <c r="FL124" s="254"/>
      <c r="FM124" s="254"/>
      <c r="FN124" s="254"/>
      <c r="FO124" s="254"/>
      <c r="FP124" s="254"/>
      <c r="FQ124" s="254"/>
      <c r="FR124" s="254"/>
      <c r="FS124" s="254"/>
      <c r="FT124" s="254"/>
      <c r="FU124" s="254"/>
      <c r="FV124" s="254"/>
      <c r="FW124" s="254"/>
      <c r="FX124" s="254"/>
      <c r="FY124" s="254"/>
      <c r="FZ124" s="254"/>
      <c r="GA124" s="254"/>
      <c r="GB124" s="254"/>
      <c r="GC124" s="254"/>
      <c r="GD124" s="254"/>
      <c r="GE124" s="254"/>
      <c r="GF124" s="254"/>
      <c r="GG124" s="254"/>
      <c r="GH124" s="254"/>
      <c r="GI124" s="254"/>
      <c r="GJ124" s="254"/>
      <c r="GK124" s="254"/>
      <c r="GL124" s="254"/>
      <c r="GM124" s="254"/>
      <c r="GN124" s="254"/>
      <c r="GO124" s="254"/>
      <c r="GP124" s="254"/>
      <c r="GQ124" s="254"/>
      <c r="GR124" s="254"/>
      <c r="GS124" s="254"/>
      <c r="GT124" s="254"/>
      <c r="GU124" s="254"/>
      <c r="GV124" s="254"/>
      <c r="GW124" s="254"/>
      <c r="GX124" s="254"/>
      <c r="GY124" s="254"/>
      <c r="GZ124" s="254"/>
      <c r="HA124" s="254"/>
      <c r="HB124" s="254"/>
      <c r="HC124" s="254"/>
      <c r="HD124" s="254"/>
      <c r="HE124" s="254"/>
    </row>
    <row r="125" spans="1:213" s="251" customFormat="1" ht="21.75" customHeight="1">
      <c r="A125" s="277" t="s">
        <v>184</v>
      </c>
      <c r="B125" s="269">
        <f>SUM(B126:B128)</f>
        <v>7084</v>
      </c>
      <c r="C125" s="269">
        <f>SUM(C126:C128)</f>
        <v>3975</v>
      </c>
      <c r="D125" s="269">
        <f>SUM(D126:D128)</f>
        <v>1894</v>
      </c>
      <c r="E125" s="269">
        <f>SUM(E126:E128)</f>
        <v>448</v>
      </c>
      <c r="F125" s="269">
        <f>SUM(F126:F128)</f>
        <v>767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  <c r="DN125" s="254"/>
      <c r="DO125" s="254"/>
      <c r="DP125" s="254"/>
      <c r="DQ125" s="254"/>
      <c r="DR125" s="254"/>
      <c r="DS125" s="254"/>
      <c r="DT125" s="254"/>
      <c r="DU125" s="254"/>
      <c r="DV125" s="254"/>
      <c r="DW125" s="254"/>
      <c r="DX125" s="254"/>
      <c r="DY125" s="254"/>
      <c r="DZ125" s="254"/>
      <c r="EA125" s="254"/>
      <c r="EB125" s="254"/>
      <c r="EC125" s="254"/>
      <c r="ED125" s="254"/>
      <c r="EE125" s="254"/>
      <c r="EF125" s="254"/>
      <c r="EG125" s="254"/>
      <c r="EH125" s="254"/>
      <c r="EI125" s="254"/>
      <c r="EJ125" s="254"/>
      <c r="EK125" s="254"/>
      <c r="EL125" s="254"/>
      <c r="EM125" s="254"/>
      <c r="EN125" s="254"/>
      <c r="EO125" s="254"/>
      <c r="EP125" s="254"/>
      <c r="EQ125" s="254"/>
      <c r="ER125" s="254"/>
      <c r="ES125" s="254"/>
      <c r="ET125" s="254"/>
      <c r="EU125" s="254"/>
      <c r="EV125" s="254"/>
      <c r="EW125" s="254"/>
      <c r="EX125" s="254"/>
      <c r="EY125" s="254"/>
      <c r="EZ125" s="254"/>
      <c r="FA125" s="254"/>
      <c r="FB125" s="254"/>
      <c r="FC125" s="254"/>
      <c r="FD125" s="254"/>
      <c r="FE125" s="254"/>
      <c r="FF125" s="254"/>
      <c r="FG125" s="254"/>
      <c r="FH125" s="254"/>
      <c r="FI125" s="254"/>
      <c r="FJ125" s="254"/>
      <c r="FK125" s="254"/>
      <c r="FL125" s="254"/>
      <c r="FM125" s="254"/>
      <c r="FN125" s="254"/>
      <c r="FO125" s="254"/>
      <c r="FP125" s="254"/>
      <c r="FQ125" s="254"/>
      <c r="FR125" s="254"/>
      <c r="FS125" s="254"/>
      <c r="FT125" s="254"/>
      <c r="FU125" s="254"/>
      <c r="FV125" s="254"/>
      <c r="FW125" s="254"/>
      <c r="FX125" s="254"/>
      <c r="FY125" s="254"/>
      <c r="FZ125" s="254"/>
      <c r="GA125" s="254"/>
      <c r="GB125" s="254"/>
      <c r="GC125" s="254"/>
      <c r="GD125" s="254"/>
      <c r="GE125" s="254"/>
      <c r="GF125" s="254"/>
      <c r="GG125" s="254"/>
      <c r="GH125" s="254"/>
      <c r="GI125" s="254"/>
      <c r="GJ125" s="254"/>
      <c r="GK125" s="254"/>
      <c r="GL125" s="254"/>
      <c r="GM125" s="254"/>
      <c r="GN125" s="254"/>
      <c r="GO125" s="254"/>
      <c r="GP125" s="254"/>
      <c r="GQ125" s="254"/>
      <c r="GR125" s="254"/>
      <c r="GS125" s="254"/>
      <c r="GT125" s="254"/>
      <c r="GU125" s="254"/>
      <c r="GV125" s="254"/>
      <c r="GW125" s="254"/>
      <c r="GX125" s="254"/>
      <c r="GY125" s="254"/>
      <c r="GZ125" s="254"/>
      <c r="HA125" s="254"/>
      <c r="HB125" s="254"/>
      <c r="HC125" s="254"/>
      <c r="HD125" s="254"/>
      <c r="HE125" s="254"/>
    </row>
    <row r="126" spans="1:213" s="251" customFormat="1" ht="21.75" customHeight="1">
      <c r="A126" s="275" t="s">
        <v>185</v>
      </c>
      <c r="B126" s="272">
        <f aca="true" t="shared" si="14" ref="B126:B131">C126+D126+E126+F126</f>
        <v>3902</v>
      </c>
      <c r="C126" s="276">
        <v>2222</v>
      </c>
      <c r="D126" s="276">
        <v>1057</v>
      </c>
      <c r="E126" s="272">
        <v>195</v>
      </c>
      <c r="F126" s="272">
        <v>428</v>
      </c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  <c r="CP126" s="254"/>
      <c r="CQ126" s="254"/>
      <c r="CR126" s="254"/>
      <c r="CS126" s="254"/>
      <c r="CT126" s="254"/>
      <c r="CU126" s="254"/>
      <c r="CV126" s="254"/>
      <c r="CW126" s="254"/>
      <c r="CX126" s="254"/>
      <c r="CY126" s="254"/>
      <c r="CZ126" s="254"/>
      <c r="DA126" s="254"/>
      <c r="DB126" s="254"/>
      <c r="DC126" s="254"/>
      <c r="DD126" s="254"/>
      <c r="DE126" s="254"/>
      <c r="DF126" s="254"/>
      <c r="DG126" s="254"/>
      <c r="DH126" s="254"/>
      <c r="DI126" s="254"/>
      <c r="DJ126" s="254"/>
      <c r="DK126" s="254"/>
      <c r="DL126" s="254"/>
      <c r="DM126" s="254"/>
      <c r="DN126" s="254"/>
      <c r="DO126" s="254"/>
      <c r="DP126" s="254"/>
      <c r="DQ126" s="254"/>
      <c r="DR126" s="254"/>
      <c r="DS126" s="254"/>
      <c r="DT126" s="254"/>
      <c r="DU126" s="254"/>
      <c r="DV126" s="254"/>
      <c r="DW126" s="254"/>
      <c r="DX126" s="254"/>
      <c r="DY126" s="254"/>
      <c r="DZ126" s="254"/>
      <c r="EA126" s="254"/>
      <c r="EB126" s="254"/>
      <c r="EC126" s="254"/>
      <c r="ED126" s="254"/>
      <c r="EE126" s="254"/>
      <c r="EF126" s="254"/>
      <c r="EG126" s="254"/>
      <c r="EH126" s="254"/>
      <c r="EI126" s="254"/>
      <c r="EJ126" s="254"/>
      <c r="EK126" s="254"/>
      <c r="EL126" s="254"/>
      <c r="EM126" s="254"/>
      <c r="EN126" s="254"/>
      <c r="EO126" s="254"/>
      <c r="EP126" s="254"/>
      <c r="EQ126" s="254"/>
      <c r="ER126" s="254"/>
      <c r="ES126" s="254"/>
      <c r="ET126" s="254"/>
      <c r="EU126" s="254"/>
      <c r="EV126" s="254"/>
      <c r="EW126" s="254"/>
      <c r="EX126" s="254"/>
      <c r="EY126" s="254"/>
      <c r="EZ126" s="254"/>
      <c r="FA126" s="254"/>
      <c r="FB126" s="254"/>
      <c r="FC126" s="254"/>
      <c r="FD126" s="254"/>
      <c r="FE126" s="254"/>
      <c r="FF126" s="254"/>
      <c r="FG126" s="254"/>
      <c r="FH126" s="254"/>
      <c r="FI126" s="254"/>
      <c r="FJ126" s="254"/>
      <c r="FK126" s="254"/>
      <c r="FL126" s="254"/>
      <c r="FM126" s="254"/>
      <c r="FN126" s="254"/>
      <c r="FO126" s="254"/>
      <c r="FP126" s="254"/>
      <c r="FQ126" s="254"/>
      <c r="FR126" s="254"/>
      <c r="FS126" s="254"/>
      <c r="FT126" s="254"/>
      <c r="FU126" s="254"/>
      <c r="FV126" s="254"/>
      <c r="FW126" s="254"/>
      <c r="FX126" s="254"/>
      <c r="FY126" s="254"/>
      <c r="FZ126" s="254"/>
      <c r="GA126" s="254"/>
      <c r="GB126" s="254"/>
      <c r="GC126" s="254"/>
      <c r="GD126" s="254"/>
      <c r="GE126" s="254"/>
      <c r="GF126" s="254"/>
      <c r="GG126" s="254"/>
      <c r="GH126" s="254"/>
      <c r="GI126" s="254"/>
      <c r="GJ126" s="254"/>
      <c r="GK126" s="254"/>
      <c r="GL126" s="254"/>
      <c r="GM126" s="254"/>
      <c r="GN126" s="254"/>
      <c r="GO126" s="254"/>
      <c r="GP126" s="254"/>
      <c r="GQ126" s="254"/>
      <c r="GR126" s="254"/>
      <c r="GS126" s="254"/>
      <c r="GT126" s="254"/>
      <c r="GU126" s="254"/>
      <c r="GV126" s="254"/>
      <c r="GW126" s="254"/>
      <c r="GX126" s="254"/>
      <c r="GY126" s="254"/>
      <c r="GZ126" s="254"/>
      <c r="HA126" s="254"/>
      <c r="HB126" s="254"/>
      <c r="HC126" s="254"/>
      <c r="HD126" s="254"/>
      <c r="HE126" s="254"/>
    </row>
    <row r="127" spans="1:213" s="251" customFormat="1" ht="21.75" customHeight="1">
      <c r="A127" s="275" t="s">
        <v>115</v>
      </c>
      <c r="B127" s="272">
        <f t="shared" si="14"/>
        <v>676</v>
      </c>
      <c r="C127" s="276">
        <v>347</v>
      </c>
      <c r="D127" s="276">
        <v>166</v>
      </c>
      <c r="E127" s="272">
        <v>96</v>
      </c>
      <c r="F127" s="272">
        <v>67</v>
      </c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  <c r="DN127" s="254"/>
      <c r="DO127" s="254"/>
      <c r="DP127" s="254"/>
      <c r="DQ127" s="254"/>
      <c r="DR127" s="254"/>
      <c r="DS127" s="254"/>
      <c r="DT127" s="254"/>
      <c r="DU127" s="254"/>
      <c r="DV127" s="254"/>
      <c r="DW127" s="254"/>
      <c r="DX127" s="254"/>
      <c r="DY127" s="254"/>
      <c r="DZ127" s="254"/>
      <c r="EA127" s="254"/>
      <c r="EB127" s="254"/>
      <c r="EC127" s="254"/>
      <c r="ED127" s="254"/>
      <c r="EE127" s="254"/>
      <c r="EF127" s="254"/>
      <c r="EG127" s="254"/>
      <c r="EH127" s="254"/>
      <c r="EI127" s="254"/>
      <c r="EJ127" s="254"/>
      <c r="EK127" s="254"/>
      <c r="EL127" s="254"/>
      <c r="EM127" s="254"/>
      <c r="EN127" s="254"/>
      <c r="EO127" s="254"/>
      <c r="EP127" s="254"/>
      <c r="EQ127" s="254"/>
      <c r="ER127" s="254"/>
      <c r="ES127" s="254"/>
      <c r="ET127" s="254"/>
      <c r="EU127" s="254"/>
      <c r="EV127" s="254"/>
      <c r="EW127" s="254"/>
      <c r="EX127" s="254"/>
      <c r="EY127" s="254"/>
      <c r="EZ127" s="254"/>
      <c r="FA127" s="254"/>
      <c r="FB127" s="254"/>
      <c r="FC127" s="254"/>
      <c r="FD127" s="254"/>
      <c r="FE127" s="254"/>
      <c r="FF127" s="254"/>
      <c r="FG127" s="254"/>
      <c r="FH127" s="254"/>
      <c r="FI127" s="254"/>
      <c r="FJ127" s="254"/>
      <c r="FK127" s="254"/>
      <c r="FL127" s="254"/>
      <c r="FM127" s="254"/>
      <c r="FN127" s="254"/>
      <c r="FO127" s="254"/>
      <c r="FP127" s="254"/>
      <c r="FQ127" s="254"/>
      <c r="FR127" s="254"/>
      <c r="FS127" s="254"/>
      <c r="FT127" s="254"/>
      <c r="FU127" s="254"/>
      <c r="FV127" s="254"/>
      <c r="FW127" s="254"/>
      <c r="FX127" s="254"/>
      <c r="FY127" s="254"/>
      <c r="FZ127" s="254"/>
      <c r="GA127" s="254"/>
      <c r="GB127" s="254"/>
      <c r="GC127" s="254"/>
      <c r="GD127" s="254"/>
      <c r="GE127" s="254"/>
      <c r="GF127" s="254"/>
      <c r="GG127" s="254"/>
      <c r="GH127" s="254"/>
      <c r="GI127" s="254"/>
      <c r="GJ127" s="254"/>
      <c r="GK127" s="254"/>
      <c r="GL127" s="254"/>
      <c r="GM127" s="254"/>
      <c r="GN127" s="254"/>
      <c r="GO127" s="254"/>
      <c r="GP127" s="254"/>
      <c r="GQ127" s="254"/>
      <c r="GR127" s="254"/>
      <c r="GS127" s="254"/>
      <c r="GT127" s="254"/>
      <c r="GU127" s="254"/>
      <c r="GV127" s="254"/>
      <c r="GW127" s="254"/>
      <c r="GX127" s="254"/>
      <c r="GY127" s="254"/>
      <c r="GZ127" s="254"/>
      <c r="HA127" s="254"/>
      <c r="HB127" s="254"/>
      <c r="HC127" s="254"/>
      <c r="HD127" s="254"/>
      <c r="HE127" s="254"/>
    </row>
    <row r="128" spans="1:213" s="251" customFormat="1" ht="21.75" customHeight="1">
      <c r="A128" s="275" t="s">
        <v>186</v>
      </c>
      <c r="B128" s="272">
        <f t="shared" si="14"/>
        <v>2506</v>
      </c>
      <c r="C128" s="276">
        <v>1406</v>
      </c>
      <c r="D128" s="276">
        <v>671</v>
      </c>
      <c r="E128" s="272">
        <v>157</v>
      </c>
      <c r="F128" s="272">
        <v>272</v>
      </c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  <c r="DN128" s="254"/>
      <c r="DO128" s="254"/>
      <c r="DP128" s="254"/>
      <c r="DQ128" s="254"/>
      <c r="DR128" s="254"/>
      <c r="DS128" s="254"/>
      <c r="DT128" s="254"/>
      <c r="DU128" s="254"/>
      <c r="DV128" s="254"/>
      <c r="DW128" s="254"/>
      <c r="DX128" s="254"/>
      <c r="DY128" s="254"/>
      <c r="DZ128" s="254"/>
      <c r="EA128" s="254"/>
      <c r="EB128" s="254"/>
      <c r="EC128" s="254"/>
      <c r="ED128" s="254"/>
      <c r="EE128" s="254"/>
      <c r="EF128" s="254"/>
      <c r="EG128" s="254"/>
      <c r="EH128" s="254"/>
      <c r="EI128" s="254"/>
      <c r="EJ128" s="254"/>
      <c r="EK128" s="254"/>
      <c r="EL128" s="254"/>
      <c r="EM128" s="254"/>
      <c r="EN128" s="254"/>
      <c r="EO128" s="254"/>
      <c r="EP128" s="254"/>
      <c r="EQ128" s="254"/>
      <c r="ER128" s="254"/>
      <c r="ES128" s="254"/>
      <c r="ET128" s="254"/>
      <c r="EU128" s="254"/>
      <c r="EV128" s="254"/>
      <c r="EW128" s="254"/>
      <c r="EX128" s="254"/>
      <c r="EY128" s="254"/>
      <c r="EZ128" s="254"/>
      <c r="FA128" s="254"/>
      <c r="FB128" s="254"/>
      <c r="FC128" s="254"/>
      <c r="FD128" s="254"/>
      <c r="FE128" s="254"/>
      <c r="FF128" s="254"/>
      <c r="FG128" s="254"/>
      <c r="FH128" s="254"/>
      <c r="FI128" s="254"/>
      <c r="FJ128" s="254"/>
      <c r="FK128" s="254"/>
      <c r="FL128" s="254"/>
      <c r="FM128" s="254"/>
      <c r="FN128" s="254"/>
      <c r="FO128" s="254"/>
      <c r="FP128" s="254"/>
      <c r="FQ128" s="254"/>
      <c r="FR128" s="254"/>
      <c r="FS128" s="254"/>
      <c r="FT128" s="254"/>
      <c r="FU128" s="254"/>
      <c r="FV128" s="254"/>
      <c r="FW128" s="254"/>
      <c r="FX128" s="254"/>
      <c r="FY128" s="254"/>
      <c r="FZ128" s="254"/>
      <c r="GA128" s="254"/>
      <c r="GB128" s="254"/>
      <c r="GC128" s="254"/>
      <c r="GD128" s="254"/>
      <c r="GE128" s="254"/>
      <c r="GF128" s="254"/>
      <c r="GG128" s="254"/>
      <c r="GH128" s="254"/>
      <c r="GI128" s="254"/>
      <c r="GJ128" s="254"/>
      <c r="GK128" s="254"/>
      <c r="GL128" s="254"/>
      <c r="GM128" s="254"/>
      <c r="GN128" s="254"/>
      <c r="GO128" s="254"/>
      <c r="GP128" s="254"/>
      <c r="GQ128" s="254"/>
      <c r="GR128" s="254"/>
      <c r="GS128" s="254"/>
      <c r="GT128" s="254"/>
      <c r="GU128" s="254"/>
      <c r="GV128" s="254"/>
      <c r="GW128" s="254"/>
      <c r="GX128" s="254"/>
      <c r="GY128" s="254"/>
      <c r="GZ128" s="254"/>
      <c r="HA128" s="254"/>
      <c r="HB128" s="254"/>
      <c r="HC128" s="254"/>
      <c r="HD128" s="254"/>
      <c r="HE128" s="254"/>
    </row>
    <row r="129" spans="1:213" s="251" customFormat="1" ht="21.75" customHeight="1">
      <c r="A129" s="295" t="s">
        <v>117</v>
      </c>
      <c r="B129" s="270">
        <f t="shared" si="14"/>
        <v>7796</v>
      </c>
      <c r="C129" s="296">
        <v>4466</v>
      </c>
      <c r="D129" s="296">
        <v>2130</v>
      </c>
      <c r="E129" s="270">
        <v>338</v>
      </c>
      <c r="F129" s="270">
        <v>862</v>
      </c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  <c r="DN129" s="254"/>
      <c r="DO129" s="254"/>
      <c r="DP129" s="254"/>
      <c r="DQ129" s="254"/>
      <c r="DR129" s="254"/>
      <c r="DS129" s="254"/>
      <c r="DT129" s="254"/>
      <c r="DU129" s="254"/>
      <c r="DV129" s="254"/>
      <c r="DW129" s="254"/>
      <c r="DX129" s="254"/>
      <c r="DY129" s="254"/>
      <c r="DZ129" s="254"/>
      <c r="EA129" s="254"/>
      <c r="EB129" s="254"/>
      <c r="EC129" s="254"/>
      <c r="ED129" s="254"/>
      <c r="EE129" s="254"/>
      <c r="EF129" s="254"/>
      <c r="EG129" s="254"/>
      <c r="EH129" s="254"/>
      <c r="EI129" s="254"/>
      <c r="EJ129" s="254"/>
      <c r="EK129" s="254"/>
      <c r="EL129" s="254"/>
      <c r="EM129" s="254"/>
      <c r="EN129" s="254"/>
      <c r="EO129" s="254"/>
      <c r="EP129" s="254"/>
      <c r="EQ129" s="254"/>
      <c r="ER129" s="254"/>
      <c r="ES129" s="254"/>
      <c r="ET129" s="254"/>
      <c r="EU129" s="254"/>
      <c r="EV129" s="254"/>
      <c r="EW129" s="254"/>
      <c r="EX129" s="254"/>
      <c r="EY129" s="254"/>
      <c r="EZ129" s="254"/>
      <c r="FA129" s="254"/>
      <c r="FB129" s="254"/>
      <c r="FC129" s="254"/>
      <c r="FD129" s="254"/>
      <c r="FE129" s="254"/>
      <c r="FF129" s="254"/>
      <c r="FG129" s="254"/>
      <c r="FH129" s="254"/>
      <c r="FI129" s="254"/>
      <c r="FJ129" s="254"/>
      <c r="FK129" s="254"/>
      <c r="FL129" s="254"/>
      <c r="FM129" s="254"/>
      <c r="FN129" s="254"/>
      <c r="FO129" s="254"/>
      <c r="FP129" s="254"/>
      <c r="FQ129" s="254"/>
      <c r="FR129" s="254"/>
      <c r="FS129" s="254"/>
      <c r="FT129" s="254"/>
      <c r="FU129" s="254"/>
      <c r="FV129" s="254"/>
      <c r="FW129" s="254"/>
      <c r="FX129" s="254"/>
      <c r="FY129" s="254"/>
      <c r="FZ129" s="254"/>
      <c r="GA129" s="254"/>
      <c r="GB129" s="254"/>
      <c r="GC129" s="254"/>
      <c r="GD129" s="254"/>
      <c r="GE129" s="254"/>
      <c r="GF129" s="254"/>
      <c r="GG129" s="254"/>
      <c r="GH129" s="254"/>
      <c r="GI129" s="254"/>
      <c r="GJ129" s="254"/>
      <c r="GK129" s="254"/>
      <c r="GL129" s="254"/>
      <c r="GM129" s="254"/>
      <c r="GN129" s="254"/>
      <c r="GO129" s="254"/>
      <c r="GP129" s="254"/>
      <c r="GQ129" s="254"/>
      <c r="GR129" s="254"/>
      <c r="GS129" s="254"/>
      <c r="GT129" s="254"/>
      <c r="GU129" s="254"/>
      <c r="GV129" s="254"/>
      <c r="GW129" s="254"/>
      <c r="GX129" s="254"/>
      <c r="GY129" s="254"/>
      <c r="GZ129" s="254"/>
      <c r="HA129" s="254"/>
      <c r="HB129" s="254"/>
      <c r="HC129" s="254"/>
      <c r="HD129" s="254"/>
      <c r="HE129" s="254"/>
    </row>
    <row r="130" spans="1:213" s="251" customFormat="1" ht="21.75" customHeight="1">
      <c r="A130" s="281" t="s">
        <v>118</v>
      </c>
      <c r="B130" s="270">
        <f t="shared" si="14"/>
        <v>5386</v>
      </c>
      <c r="C130" s="297">
        <v>3063</v>
      </c>
      <c r="D130" s="297">
        <v>1462</v>
      </c>
      <c r="E130" s="270">
        <v>269</v>
      </c>
      <c r="F130" s="270">
        <v>592</v>
      </c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  <c r="DN130" s="254"/>
      <c r="DO130" s="254"/>
      <c r="DP130" s="254"/>
      <c r="DQ130" s="254"/>
      <c r="DR130" s="254"/>
      <c r="DS130" s="254"/>
      <c r="DT130" s="254"/>
      <c r="DU130" s="254"/>
      <c r="DV130" s="254"/>
      <c r="DW130" s="254"/>
      <c r="DX130" s="254"/>
      <c r="DY130" s="254"/>
      <c r="DZ130" s="254"/>
      <c r="EA130" s="254"/>
      <c r="EB130" s="254"/>
      <c r="EC130" s="254"/>
      <c r="ED130" s="254"/>
      <c r="EE130" s="254"/>
      <c r="EF130" s="254"/>
      <c r="EG130" s="254"/>
      <c r="EH130" s="254"/>
      <c r="EI130" s="254"/>
      <c r="EJ130" s="254"/>
      <c r="EK130" s="254"/>
      <c r="EL130" s="254"/>
      <c r="EM130" s="254"/>
      <c r="EN130" s="254"/>
      <c r="EO130" s="254"/>
      <c r="EP130" s="254"/>
      <c r="EQ130" s="254"/>
      <c r="ER130" s="254"/>
      <c r="ES130" s="254"/>
      <c r="ET130" s="254"/>
      <c r="EU130" s="254"/>
      <c r="EV130" s="254"/>
      <c r="EW130" s="254"/>
      <c r="EX130" s="254"/>
      <c r="EY130" s="254"/>
      <c r="EZ130" s="254"/>
      <c r="FA130" s="254"/>
      <c r="FB130" s="254"/>
      <c r="FC130" s="254"/>
      <c r="FD130" s="254"/>
      <c r="FE130" s="254"/>
      <c r="FF130" s="254"/>
      <c r="FG130" s="254"/>
      <c r="FH130" s="254"/>
      <c r="FI130" s="254"/>
      <c r="FJ130" s="254"/>
      <c r="FK130" s="254"/>
      <c r="FL130" s="254"/>
      <c r="FM130" s="254"/>
      <c r="FN130" s="254"/>
      <c r="FO130" s="254"/>
      <c r="FP130" s="254"/>
      <c r="FQ130" s="254"/>
      <c r="FR130" s="254"/>
      <c r="FS130" s="254"/>
      <c r="FT130" s="254"/>
      <c r="FU130" s="254"/>
      <c r="FV130" s="254"/>
      <c r="FW130" s="254"/>
      <c r="FX130" s="254"/>
      <c r="FY130" s="254"/>
      <c r="FZ130" s="254"/>
      <c r="GA130" s="254"/>
      <c r="GB130" s="254"/>
      <c r="GC130" s="254"/>
      <c r="GD130" s="254"/>
      <c r="GE130" s="254"/>
      <c r="GF130" s="254"/>
      <c r="GG130" s="254"/>
      <c r="GH130" s="254"/>
      <c r="GI130" s="254"/>
      <c r="GJ130" s="254"/>
      <c r="GK130" s="254"/>
      <c r="GL130" s="254"/>
      <c r="GM130" s="254"/>
      <c r="GN130" s="254"/>
      <c r="GO130" s="254"/>
      <c r="GP130" s="254"/>
      <c r="GQ130" s="254"/>
      <c r="GR130" s="254"/>
      <c r="GS130" s="254"/>
      <c r="GT130" s="254"/>
      <c r="GU130" s="254"/>
      <c r="GV130" s="254"/>
      <c r="GW130" s="254"/>
      <c r="GX130" s="254"/>
      <c r="GY130" s="254"/>
      <c r="GZ130" s="254"/>
      <c r="HA130" s="254"/>
      <c r="HB130" s="254"/>
      <c r="HC130" s="254"/>
      <c r="HD130" s="254"/>
      <c r="HE130" s="254"/>
    </row>
    <row r="131" spans="1:213" s="251" customFormat="1" ht="21.75" customHeight="1">
      <c r="A131" s="277" t="s">
        <v>119</v>
      </c>
      <c r="B131" s="270">
        <f t="shared" si="14"/>
        <v>4209</v>
      </c>
      <c r="C131" s="278">
        <v>2397</v>
      </c>
      <c r="D131" s="278">
        <v>1143</v>
      </c>
      <c r="E131" s="270">
        <v>206</v>
      </c>
      <c r="F131" s="270">
        <v>463</v>
      </c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  <c r="DN131" s="254"/>
      <c r="DO131" s="254"/>
      <c r="DP131" s="254"/>
      <c r="DQ131" s="254"/>
      <c r="DR131" s="254"/>
      <c r="DS131" s="254"/>
      <c r="DT131" s="254"/>
      <c r="DU131" s="254"/>
      <c r="DV131" s="254"/>
      <c r="DW131" s="254"/>
      <c r="DX131" s="254"/>
      <c r="DY131" s="254"/>
      <c r="DZ131" s="254"/>
      <c r="EA131" s="254"/>
      <c r="EB131" s="254"/>
      <c r="EC131" s="254"/>
      <c r="ED131" s="254"/>
      <c r="EE131" s="254"/>
      <c r="EF131" s="254"/>
      <c r="EG131" s="254"/>
      <c r="EH131" s="254"/>
      <c r="EI131" s="254"/>
      <c r="EJ131" s="254"/>
      <c r="EK131" s="254"/>
      <c r="EL131" s="254"/>
      <c r="EM131" s="254"/>
      <c r="EN131" s="254"/>
      <c r="EO131" s="254"/>
      <c r="EP131" s="254"/>
      <c r="EQ131" s="254"/>
      <c r="ER131" s="254"/>
      <c r="ES131" s="254"/>
      <c r="ET131" s="254"/>
      <c r="EU131" s="254"/>
      <c r="EV131" s="254"/>
      <c r="EW131" s="254"/>
      <c r="EX131" s="254"/>
      <c r="EY131" s="254"/>
      <c r="EZ131" s="254"/>
      <c r="FA131" s="254"/>
      <c r="FB131" s="254"/>
      <c r="FC131" s="254"/>
      <c r="FD131" s="254"/>
      <c r="FE131" s="254"/>
      <c r="FF131" s="254"/>
      <c r="FG131" s="254"/>
      <c r="FH131" s="254"/>
      <c r="FI131" s="254"/>
      <c r="FJ131" s="254"/>
      <c r="FK131" s="254"/>
      <c r="FL131" s="254"/>
      <c r="FM131" s="254"/>
      <c r="FN131" s="254"/>
      <c r="FO131" s="254"/>
      <c r="FP131" s="254"/>
      <c r="FQ131" s="254"/>
      <c r="FR131" s="254"/>
      <c r="FS131" s="254"/>
      <c r="FT131" s="254"/>
      <c r="FU131" s="254"/>
      <c r="FV131" s="254"/>
      <c r="FW131" s="254"/>
      <c r="FX131" s="254"/>
      <c r="FY131" s="254"/>
      <c r="FZ131" s="254"/>
      <c r="GA131" s="254"/>
      <c r="GB131" s="254"/>
      <c r="GC131" s="254"/>
      <c r="GD131" s="254"/>
      <c r="GE131" s="254"/>
      <c r="GF131" s="254"/>
      <c r="GG131" s="254"/>
      <c r="GH131" s="254"/>
      <c r="GI131" s="254"/>
      <c r="GJ131" s="254"/>
      <c r="GK131" s="254"/>
      <c r="GL131" s="254"/>
      <c r="GM131" s="254"/>
      <c r="GN131" s="254"/>
      <c r="GO131" s="254"/>
      <c r="GP131" s="254"/>
      <c r="GQ131" s="254"/>
      <c r="GR131" s="254"/>
      <c r="GS131" s="254"/>
      <c r="GT131" s="254"/>
      <c r="GU131" s="254"/>
      <c r="GV131" s="254"/>
      <c r="GW131" s="254"/>
      <c r="GX131" s="254"/>
      <c r="GY131" s="254"/>
      <c r="GZ131" s="254"/>
      <c r="HA131" s="254"/>
      <c r="HB131" s="254"/>
      <c r="HC131" s="254"/>
      <c r="HD131" s="254"/>
      <c r="HE131" s="254"/>
    </row>
    <row r="132" spans="1:213" s="251" customFormat="1" ht="21.75" customHeight="1">
      <c r="A132" s="277" t="s">
        <v>187</v>
      </c>
      <c r="B132" s="269">
        <f>SUM(B133:B136)</f>
        <v>5116</v>
      </c>
      <c r="C132" s="269">
        <f>SUM(C133:C136)</f>
        <v>2786</v>
      </c>
      <c r="D132" s="269">
        <f>SUM(D133:D136)</f>
        <v>1328</v>
      </c>
      <c r="E132" s="269">
        <f>SUM(E133:E136)</f>
        <v>464</v>
      </c>
      <c r="F132" s="269">
        <f>SUM(F133:F136)</f>
        <v>538</v>
      </c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  <c r="DN132" s="254"/>
      <c r="DO132" s="254"/>
      <c r="DP132" s="254"/>
      <c r="DQ132" s="254"/>
      <c r="DR132" s="254"/>
      <c r="DS132" s="254"/>
      <c r="DT132" s="254"/>
      <c r="DU132" s="254"/>
      <c r="DV132" s="254"/>
      <c r="DW132" s="254"/>
      <c r="DX132" s="254"/>
      <c r="DY132" s="254"/>
      <c r="DZ132" s="254"/>
      <c r="EA132" s="254"/>
      <c r="EB132" s="254"/>
      <c r="EC132" s="254"/>
      <c r="ED132" s="254"/>
      <c r="EE132" s="254"/>
      <c r="EF132" s="254"/>
      <c r="EG132" s="254"/>
      <c r="EH132" s="254"/>
      <c r="EI132" s="254"/>
      <c r="EJ132" s="254"/>
      <c r="EK132" s="254"/>
      <c r="EL132" s="254"/>
      <c r="EM132" s="254"/>
      <c r="EN132" s="254"/>
      <c r="EO132" s="254"/>
      <c r="EP132" s="254"/>
      <c r="EQ132" s="254"/>
      <c r="ER132" s="254"/>
      <c r="ES132" s="254"/>
      <c r="ET132" s="254"/>
      <c r="EU132" s="254"/>
      <c r="EV132" s="254"/>
      <c r="EW132" s="254"/>
      <c r="EX132" s="254"/>
      <c r="EY132" s="254"/>
      <c r="EZ132" s="254"/>
      <c r="FA132" s="254"/>
      <c r="FB132" s="254"/>
      <c r="FC132" s="254"/>
      <c r="FD132" s="254"/>
      <c r="FE132" s="254"/>
      <c r="FF132" s="254"/>
      <c r="FG132" s="254"/>
      <c r="FH132" s="254"/>
      <c r="FI132" s="254"/>
      <c r="FJ132" s="254"/>
      <c r="FK132" s="254"/>
      <c r="FL132" s="254"/>
      <c r="FM132" s="254"/>
      <c r="FN132" s="254"/>
      <c r="FO132" s="254"/>
      <c r="FP132" s="254"/>
      <c r="FQ132" s="254"/>
      <c r="FR132" s="254"/>
      <c r="FS132" s="254"/>
      <c r="FT132" s="254"/>
      <c r="FU132" s="254"/>
      <c r="FV132" s="254"/>
      <c r="FW132" s="254"/>
      <c r="FX132" s="254"/>
      <c r="FY132" s="254"/>
      <c r="FZ132" s="254"/>
      <c r="GA132" s="254"/>
      <c r="GB132" s="254"/>
      <c r="GC132" s="254"/>
      <c r="GD132" s="254"/>
      <c r="GE132" s="254"/>
      <c r="GF132" s="254"/>
      <c r="GG132" s="254"/>
      <c r="GH132" s="254"/>
      <c r="GI132" s="254"/>
      <c r="GJ132" s="254"/>
      <c r="GK132" s="254"/>
      <c r="GL132" s="254"/>
      <c r="GM132" s="254"/>
      <c r="GN132" s="254"/>
      <c r="GO132" s="254"/>
      <c r="GP132" s="254"/>
      <c r="GQ132" s="254"/>
      <c r="GR132" s="254"/>
      <c r="GS132" s="254"/>
      <c r="GT132" s="254"/>
      <c r="GU132" s="254"/>
      <c r="GV132" s="254"/>
      <c r="GW132" s="254"/>
      <c r="GX132" s="254"/>
      <c r="GY132" s="254"/>
      <c r="GZ132" s="254"/>
      <c r="HA132" s="254"/>
      <c r="HB132" s="254"/>
      <c r="HC132" s="254"/>
      <c r="HD132" s="254"/>
      <c r="HE132" s="254"/>
    </row>
    <row r="133" spans="1:213" s="251" customFormat="1" ht="21.75" customHeight="1">
      <c r="A133" s="273" t="s">
        <v>188</v>
      </c>
      <c r="B133" s="272">
        <f aca="true" t="shared" si="15" ref="B133:B138">C133+D133+E133+F133</f>
        <v>211</v>
      </c>
      <c r="C133" s="274">
        <v>77</v>
      </c>
      <c r="D133" s="274">
        <v>36</v>
      </c>
      <c r="E133" s="272">
        <v>83</v>
      </c>
      <c r="F133" s="272">
        <v>15</v>
      </c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  <c r="DN133" s="254"/>
      <c r="DO133" s="254"/>
      <c r="DP133" s="254"/>
      <c r="DQ133" s="254"/>
      <c r="DR133" s="254"/>
      <c r="DS133" s="254"/>
      <c r="DT133" s="254"/>
      <c r="DU133" s="254"/>
      <c r="DV133" s="254"/>
      <c r="DW133" s="254"/>
      <c r="DX133" s="254"/>
      <c r="DY133" s="254"/>
      <c r="DZ133" s="254"/>
      <c r="EA133" s="254"/>
      <c r="EB133" s="254"/>
      <c r="EC133" s="254"/>
      <c r="ED133" s="254"/>
      <c r="EE133" s="254"/>
      <c r="EF133" s="254"/>
      <c r="EG133" s="254"/>
      <c r="EH133" s="254"/>
      <c r="EI133" s="254"/>
      <c r="EJ133" s="254"/>
      <c r="EK133" s="254"/>
      <c r="EL133" s="254"/>
      <c r="EM133" s="254"/>
      <c r="EN133" s="254"/>
      <c r="EO133" s="254"/>
      <c r="EP133" s="254"/>
      <c r="EQ133" s="254"/>
      <c r="ER133" s="254"/>
      <c r="ES133" s="254"/>
      <c r="ET133" s="254"/>
      <c r="EU133" s="254"/>
      <c r="EV133" s="254"/>
      <c r="EW133" s="254"/>
      <c r="EX133" s="254"/>
      <c r="EY133" s="254"/>
      <c r="EZ133" s="254"/>
      <c r="FA133" s="254"/>
      <c r="FB133" s="254"/>
      <c r="FC133" s="254"/>
      <c r="FD133" s="254"/>
      <c r="FE133" s="254"/>
      <c r="FF133" s="254"/>
      <c r="FG133" s="254"/>
      <c r="FH133" s="254"/>
      <c r="FI133" s="254"/>
      <c r="FJ133" s="254"/>
      <c r="FK133" s="254"/>
      <c r="FL133" s="254"/>
      <c r="FM133" s="254"/>
      <c r="FN133" s="254"/>
      <c r="FO133" s="254"/>
      <c r="FP133" s="254"/>
      <c r="FQ133" s="254"/>
      <c r="FR133" s="254"/>
      <c r="FS133" s="254"/>
      <c r="FT133" s="254"/>
      <c r="FU133" s="254"/>
      <c r="FV133" s="254"/>
      <c r="FW133" s="254"/>
      <c r="FX133" s="254"/>
      <c r="FY133" s="254"/>
      <c r="FZ133" s="254"/>
      <c r="GA133" s="254"/>
      <c r="GB133" s="254"/>
      <c r="GC133" s="254"/>
      <c r="GD133" s="254"/>
      <c r="GE133" s="254"/>
      <c r="GF133" s="254"/>
      <c r="GG133" s="254"/>
      <c r="GH133" s="254"/>
      <c r="GI133" s="254"/>
      <c r="GJ133" s="254"/>
      <c r="GK133" s="254"/>
      <c r="GL133" s="254"/>
      <c r="GM133" s="254"/>
      <c r="GN133" s="254"/>
      <c r="GO133" s="254"/>
      <c r="GP133" s="254"/>
      <c r="GQ133" s="254"/>
      <c r="GR133" s="254"/>
      <c r="GS133" s="254"/>
      <c r="GT133" s="254"/>
      <c r="GU133" s="254"/>
      <c r="GV133" s="254"/>
      <c r="GW133" s="254"/>
      <c r="GX133" s="254"/>
      <c r="GY133" s="254"/>
      <c r="GZ133" s="254"/>
      <c r="HA133" s="254"/>
      <c r="HB133" s="254"/>
      <c r="HC133" s="254"/>
      <c r="HD133" s="254"/>
      <c r="HE133" s="254"/>
    </row>
    <row r="134" spans="1:213" s="251" customFormat="1" ht="21.75" customHeight="1">
      <c r="A134" s="273" t="s">
        <v>121</v>
      </c>
      <c r="B134" s="272">
        <f t="shared" si="15"/>
        <v>1036</v>
      </c>
      <c r="C134" s="274">
        <v>556</v>
      </c>
      <c r="D134" s="274">
        <v>265</v>
      </c>
      <c r="E134" s="272">
        <v>108</v>
      </c>
      <c r="F134" s="272">
        <v>107</v>
      </c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  <c r="DN134" s="254"/>
      <c r="DO134" s="254"/>
      <c r="DP134" s="254"/>
      <c r="DQ134" s="254"/>
      <c r="DR134" s="254"/>
      <c r="DS134" s="254"/>
      <c r="DT134" s="254"/>
      <c r="DU134" s="254"/>
      <c r="DV134" s="254"/>
      <c r="DW134" s="254"/>
      <c r="DX134" s="254"/>
      <c r="DY134" s="254"/>
      <c r="DZ134" s="254"/>
      <c r="EA134" s="254"/>
      <c r="EB134" s="254"/>
      <c r="EC134" s="254"/>
      <c r="ED134" s="254"/>
      <c r="EE134" s="254"/>
      <c r="EF134" s="254"/>
      <c r="EG134" s="254"/>
      <c r="EH134" s="254"/>
      <c r="EI134" s="254"/>
      <c r="EJ134" s="254"/>
      <c r="EK134" s="254"/>
      <c r="EL134" s="254"/>
      <c r="EM134" s="254"/>
      <c r="EN134" s="254"/>
      <c r="EO134" s="254"/>
      <c r="EP134" s="254"/>
      <c r="EQ134" s="254"/>
      <c r="ER134" s="254"/>
      <c r="ES134" s="254"/>
      <c r="ET134" s="254"/>
      <c r="EU134" s="254"/>
      <c r="EV134" s="254"/>
      <c r="EW134" s="254"/>
      <c r="EX134" s="254"/>
      <c r="EY134" s="254"/>
      <c r="EZ134" s="254"/>
      <c r="FA134" s="254"/>
      <c r="FB134" s="254"/>
      <c r="FC134" s="254"/>
      <c r="FD134" s="254"/>
      <c r="FE134" s="254"/>
      <c r="FF134" s="254"/>
      <c r="FG134" s="254"/>
      <c r="FH134" s="254"/>
      <c r="FI134" s="254"/>
      <c r="FJ134" s="254"/>
      <c r="FK134" s="254"/>
      <c r="FL134" s="254"/>
      <c r="FM134" s="254"/>
      <c r="FN134" s="254"/>
      <c r="FO134" s="254"/>
      <c r="FP134" s="254"/>
      <c r="FQ134" s="254"/>
      <c r="FR134" s="254"/>
      <c r="FS134" s="254"/>
      <c r="FT134" s="254"/>
      <c r="FU134" s="254"/>
      <c r="FV134" s="254"/>
      <c r="FW134" s="254"/>
      <c r="FX134" s="254"/>
      <c r="FY134" s="254"/>
      <c r="FZ134" s="254"/>
      <c r="GA134" s="254"/>
      <c r="GB134" s="254"/>
      <c r="GC134" s="254"/>
      <c r="GD134" s="254"/>
      <c r="GE134" s="254"/>
      <c r="GF134" s="254"/>
      <c r="GG134" s="254"/>
      <c r="GH134" s="254"/>
      <c r="GI134" s="254"/>
      <c r="GJ134" s="254"/>
      <c r="GK134" s="254"/>
      <c r="GL134" s="254"/>
      <c r="GM134" s="254"/>
      <c r="GN134" s="254"/>
      <c r="GO134" s="254"/>
      <c r="GP134" s="254"/>
      <c r="GQ134" s="254"/>
      <c r="GR134" s="254"/>
      <c r="GS134" s="254"/>
      <c r="GT134" s="254"/>
      <c r="GU134" s="254"/>
      <c r="GV134" s="254"/>
      <c r="GW134" s="254"/>
      <c r="GX134" s="254"/>
      <c r="GY134" s="254"/>
      <c r="GZ134" s="254"/>
      <c r="HA134" s="254"/>
      <c r="HB134" s="254"/>
      <c r="HC134" s="254"/>
      <c r="HD134" s="254"/>
      <c r="HE134" s="254"/>
    </row>
    <row r="135" spans="1:213" s="251" customFormat="1" ht="21.75" customHeight="1">
      <c r="A135" s="273" t="s">
        <v>123</v>
      </c>
      <c r="B135" s="272">
        <f t="shared" si="15"/>
        <v>2170</v>
      </c>
      <c r="C135" s="274">
        <v>1211</v>
      </c>
      <c r="D135" s="274">
        <v>578</v>
      </c>
      <c r="E135" s="272">
        <v>147</v>
      </c>
      <c r="F135" s="272">
        <v>234</v>
      </c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54"/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  <c r="CP135" s="254"/>
      <c r="CQ135" s="254"/>
      <c r="CR135" s="254"/>
      <c r="CS135" s="254"/>
      <c r="CT135" s="254"/>
      <c r="CU135" s="254"/>
      <c r="CV135" s="254"/>
      <c r="CW135" s="254"/>
      <c r="CX135" s="254"/>
      <c r="CY135" s="254"/>
      <c r="CZ135" s="254"/>
      <c r="DA135" s="254"/>
      <c r="DB135" s="254"/>
      <c r="DC135" s="254"/>
      <c r="DD135" s="254"/>
      <c r="DE135" s="254"/>
      <c r="DF135" s="254"/>
      <c r="DG135" s="254"/>
      <c r="DH135" s="254"/>
      <c r="DI135" s="254"/>
      <c r="DJ135" s="254"/>
      <c r="DK135" s="254"/>
      <c r="DL135" s="254"/>
      <c r="DM135" s="254"/>
      <c r="DN135" s="254"/>
      <c r="DO135" s="254"/>
      <c r="DP135" s="254"/>
      <c r="DQ135" s="254"/>
      <c r="DR135" s="254"/>
      <c r="DS135" s="254"/>
      <c r="DT135" s="254"/>
      <c r="DU135" s="254"/>
      <c r="DV135" s="254"/>
      <c r="DW135" s="254"/>
      <c r="DX135" s="254"/>
      <c r="DY135" s="254"/>
      <c r="DZ135" s="254"/>
      <c r="EA135" s="254"/>
      <c r="EB135" s="254"/>
      <c r="EC135" s="254"/>
      <c r="ED135" s="254"/>
      <c r="EE135" s="254"/>
      <c r="EF135" s="254"/>
      <c r="EG135" s="254"/>
      <c r="EH135" s="254"/>
      <c r="EI135" s="254"/>
      <c r="EJ135" s="254"/>
      <c r="EK135" s="254"/>
      <c r="EL135" s="254"/>
      <c r="EM135" s="254"/>
      <c r="EN135" s="254"/>
      <c r="EO135" s="254"/>
      <c r="EP135" s="254"/>
      <c r="EQ135" s="254"/>
      <c r="ER135" s="254"/>
      <c r="ES135" s="254"/>
      <c r="ET135" s="254"/>
      <c r="EU135" s="254"/>
      <c r="EV135" s="254"/>
      <c r="EW135" s="254"/>
      <c r="EX135" s="254"/>
      <c r="EY135" s="254"/>
      <c r="EZ135" s="254"/>
      <c r="FA135" s="254"/>
      <c r="FB135" s="254"/>
      <c r="FC135" s="254"/>
      <c r="FD135" s="254"/>
      <c r="FE135" s="254"/>
      <c r="FF135" s="254"/>
      <c r="FG135" s="254"/>
      <c r="FH135" s="254"/>
      <c r="FI135" s="254"/>
      <c r="FJ135" s="254"/>
      <c r="FK135" s="254"/>
      <c r="FL135" s="254"/>
      <c r="FM135" s="254"/>
      <c r="FN135" s="254"/>
      <c r="FO135" s="254"/>
      <c r="FP135" s="254"/>
      <c r="FQ135" s="254"/>
      <c r="FR135" s="254"/>
      <c r="FS135" s="254"/>
      <c r="FT135" s="254"/>
      <c r="FU135" s="254"/>
      <c r="FV135" s="254"/>
      <c r="FW135" s="254"/>
      <c r="FX135" s="254"/>
      <c r="FY135" s="254"/>
      <c r="FZ135" s="254"/>
      <c r="GA135" s="254"/>
      <c r="GB135" s="254"/>
      <c r="GC135" s="254"/>
      <c r="GD135" s="254"/>
      <c r="GE135" s="254"/>
      <c r="GF135" s="254"/>
      <c r="GG135" s="254"/>
      <c r="GH135" s="254"/>
      <c r="GI135" s="254"/>
      <c r="GJ135" s="254"/>
      <c r="GK135" s="254"/>
      <c r="GL135" s="254"/>
      <c r="GM135" s="254"/>
      <c r="GN135" s="254"/>
      <c r="GO135" s="254"/>
      <c r="GP135" s="254"/>
      <c r="GQ135" s="254"/>
      <c r="GR135" s="254"/>
      <c r="GS135" s="254"/>
      <c r="GT135" s="254"/>
      <c r="GU135" s="254"/>
      <c r="GV135" s="254"/>
      <c r="GW135" s="254"/>
      <c r="GX135" s="254"/>
      <c r="GY135" s="254"/>
      <c r="GZ135" s="254"/>
      <c r="HA135" s="254"/>
      <c r="HB135" s="254"/>
      <c r="HC135" s="254"/>
      <c r="HD135" s="254"/>
      <c r="HE135" s="254"/>
    </row>
    <row r="136" spans="1:213" s="251" customFormat="1" ht="21.75" customHeight="1">
      <c r="A136" s="273" t="s">
        <v>189</v>
      </c>
      <c r="B136" s="272">
        <f t="shared" si="15"/>
        <v>1699</v>
      </c>
      <c r="C136" s="274">
        <v>942</v>
      </c>
      <c r="D136" s="274">
        <v>449</v>
      </c>
      <c r="E136" s="272">
        <v>126</v>
      </c>
      <c r="F136" s="272">
        <v>182</v>
      </c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  <c r="EJ136" s="254"/>
      <c r="EK136" s="254"/>
      <c r="EL136" s="254"/>
      <c r="EM136" s="254"/>
      <c r="EN136" s="254"/>
      <c r="EO136" s="254"/>
      <c r="EP136" s="254"/>
      <c r="EQ136" s="254"/>
      <c r="ER136" s="254"/>
      <c r="ES136" s="254"/>
      <c r="ET136" s="254"/>
      <c r="EU136" s="254"/>
      <c r="EV136" s="254"/>
      <c r="EW136" s="254"/>
      <c r="EX136" s="254"/>
      <c r="EY136" s="254"/>
      <c r="EZ136" s="254"/>
      <c r="FA136" s="254"/>
      <c r="FB136" s="254"/>
      <c r="FC136" s="254"/>
      <c r="FD136" s="254"/>
      <c r="FE136" s="254"/>
      <c r="FF136" s="254"/>
      <c r="FG136" s="254"/>
      <c r="FH136" s="254"/>
      <c r="FI136" s="254"/>
      <c r="FJ136" s="254"/>
      <c r="FK136" s="254"/>
      <c r="FL136" s="254"/>
      <c r="FM136" s="254"/>
      <c r="FN136" s="254"/>
      <c r="FO136" s="254"/>
      <c r="FP136" s="254"/>
      <c r="FQ136" s="254"/>
      <c r="FR136" s="254"/>
      <c r="FS136" s="254"/>
      <c r="FT136" s="254"/>
      <c r="FU136" s="254"/>
      <c r="FV136" s="254"/>
      <c r="FW136" s="254"/>
      <c r="FX136" s="254"/>
      <c r="FY136" s="254"/>
      <c r="FZ136" s="254"/>
      <c r="GA136" s="254"/>
      <c r="GB136" s="254"/>
      <c r="GC136" s="254"/>
      <c r="GD136" s="254"/>
      <c r="GE136" s="254"/>
      <c r="GF136" s="254"/>
      <c r="GG136" s="254"/>
      <c r="GH136" s="254"/>
      <c r="GI136" s="254"/>
      <c r="GJ136" s="254"/>
      <c r="GK136" s="254"/>
      <c r="GL136" s="254"/>
      <c r="GM136" s="254"/>
      <c r="GN136" s="254"/>
      <c r="GO136" s="254"/>
      <c r="GP136" s="254"/>
      <c r="GQ136" s="254"/>
      <c r="GR136" s="254"/>
      <c r="GS136" s="254"/>
      <c r="GT136" s="254"/>
      <c r="GU136" s="254"/>
      <c r="GV136" s="254"/>
      <c r="GW136" s="254"/>
      <c r="GX136" s="254"/>
      <c r="GY136" s="254"/>
      <c r="GZ136" s="254"/>
      <c r="HA136" s="254"/>
      <c r="HB136" s="254"/>
      <c r="HC136" s="254"/>
      <c r="HD136" s="254"/>
      <c r="HE136" s="254"/>
    </row>
    <row r="137" spans="1:213" s="251" customFormat="1" ht="21.75" customHeight="1">
      <c r="A137" s="279" t="s">
        <v>124</v>
      </c>
      <c r="B137" s="270">
        <f t="shared" si="15"/>
        <v>5996</v>
      </c>
      <c r="C137" s="280">
        <v>3425</v>
      </c>
      <c r="D137" s="280">
        <v>1635</v>
      </c>
      <c r="E137" s="270">
        <v>274</v>
      </c>
      <c r="F137" s="270">
        <v>662</v>
      </c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  <c r="EJ137" s="254"/>
      <c r="EK137" s="254"/>
      <c r="EL137" s="254"/>
      <c r="EM137" s="254"/>
      <c r="EN137" s="254"/>
      <c r="EO137" s="254"/>
      <c r="EP137" s="254"/>
      <c r="EQ137" s="254"/>
      <c r="ER137" s="254"/>
      <c r="ES137" s="254"/>
      <c r="ET137" s="254"/>
      <c r="EU137" s="254"/>
      <c r="EV137" s="254"/>
      <c r="EW137" s="254"/>
      <c r="EX137" s="254"/>
      <c r="EY137" s="254"/>
      <c r="EZ137" s="254"/>
      <c r="FA137" s="254"/>
      <c r="FB137" s="254"/>
      <c r="FC137" s="254"/>
      <c r="FD137" s="254"/>
      <c r="FE137" s="254"/>
      <c r="FF137" s="254"/>
      <c r="FG137" s="254"/>
      <c r="FH137" s="254"/>
      <c r="FI137" s="254"/>
      <c r="FJ137" s="254"/>
      <c r="FK137" s="254"/>
      <c r="FL137" s="254"/>
      <c r="FM137" s="254"/>
      <c r="FN137" s="254"/>
      <c r="FO137" s="254"/>
      <c r="FP137" s="254"/>
      <c r="FQ137" s="254"/>
      <c r="FR137" s="254"/>
      <c r="FS137" s="254"/>
      <c r="FT137" s="254"/>
      <c r="FU137" s="254"/>
      <c r="FV137" s="254"/>
      <c r="FW137" s="254"/>
      <c r="FX137" s="254"/>
      <c r="FY137" s="254"/>
      <c r="FZ137" s="254"/>
      <c r="GA137" s="254"/>
      <c r="GB137" s="254"/>
      <c r="GC137" s="254"/>
      <c r="GD137" s="254"/>
      <c r="GE137" s="254"/>
      <c r="GF137" s="254"/>
      <c r="GG137" s="254"/>
      <c r="GH137" s="254"/>
      <c r="GI137" s="254"/>
      <c r="GJ137" s="254"/>
      <c r="GK137" s="254"/>
      <c r="GL137" s="254"/>
      <c r="GM137" s="254"/>
      <c r="GN137" s="254"/>
      <c r="GO137" s="254"/>
      <c r="GP137" s="254"/>
      <c r="GQ137" s="254"/>
      <c r="GR137" s="254"/>
      <c r="GS137" s="254"/>
      <c r="GT137" s="254"/>
      <c r="GU137" s="254"/>
      <c r="GV137" s="254"/>
      <c r="GW137" s="254"/>
      <c r="GX137" s="254"/>
      <c r="GY137" s="254"/>
      <c r="GZ137" s="254"/>
      <c r="HA137" s="254"/>
      <c r="HB137" s="254"/>
      <c r="HC137" s="254"/>
      <c r="HD137" s="254"/>
      <c r="HE137" s="254"/>
    </row>
    <row r="138" spans="1:213" s="251" customFormat="1" ht="21.75" customHeight="1">
      <c r="A138" s="277" t="s">
        <v>125</v>
      </c>
      <c r="B138" s="270">
        <f t="shared" si="15"/>
        <v>2073</v>
      </c>
      <c r="C138" s="278">
        <v>1154</v>
      </c>
      <c r="D138" s="278">
        <v>551</v>
      </c>
      <c r="E138" s="270">
        <v>145</v>
      </c>
      <c r="F138" s="270">
        <v>223</v>
      </c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4"/>
      <c r="CY138" s="254"/>
      <c r="CZ138" s="254"/>
      <c r="DA138" s="254"/>
      <c r="DB138" s="254"/>
      <c r="DC138" s="254"/>
      <c r="DD138" s="254"/>
      <c r="DE138" s="254"/>
      <c r="DF138" s="254"/>
      <c r="DG138" s="254"/>
      <c r="DH138" s="254"/>
      <c r="DI138" s="254"/>
      <c r="DJ138" s="254"/>
      <c r="DK138" s="254"/>
      <c r="DL138" s="254"/>
      <c r="DM138" s="254"/>
      <c r="DN138" s="254"/>
      <c r="DO138" s="254"/>
      <c r="DP138" s="254"/>
      <c r="DQ138" s="254"/>
      <c r="DR138" s="254"/>
      <c r="DS138" s="254"/>
      <c r="DT138" s="254"/>
      <c r="DU138" s="254"/>
      <c r="DV138" s="254"/>
      <c r="DW138" s="254"/>
      <c r="DX138" s="254"/>
      <c r="DY138" s="254"/>
      <c r="DZ138" s="254"/>
      <c r="EA138" s="254"/>
      <c r="EB138" s="254"/>
      <c r="EC138" s="254"/>
      <c r="ED138" s="254"/>
      <c r="EE138" s="254"/>
      <c r="EF138" s="254"/>
      <c r="EG138" s="254"/>
      <c r="EH138" s="254"/>
      <c r="EI138" s="254"/>
      <c r="EJ138" s="254"/>
      <c r="EK138" s="254"/>
      <c r="EL138" s="254"/>
      <c r="EM138" s="254"/>
      <c r="EN138" s="254"/>
      <c r="EO138" s="254"/>
      <c r="EP138" s="254"/>
      <c r="EQ138" s="254"/>
      <c r="ER138" s="254"/>
      <c r="ES138" s="254"/>
      <c r="ET138" s="254"/>
      <c r="EU138" s="254"/>
      <c r="EV138" s="254"/>
      <c r="EW138" s="254"/>
      <c r="EX138" s="254"/>
      <c r="EY138" s="254"/>
      <c r="EZ138" s="254"/>
      <c r="FA138" s="254"/>
      <c r="FB138" s="254"/>
      <c r="FC138" s="254"/>
      <c r="FD138" s="254"/>
      <c r="FE138" s="254"/>
      <c r="FF138" s="254"/>
      <c r="FG138" s="254"/>
      <c r="FH138" s="254"/>
      <c r="FI138" s="254"/>
      <c r="FJ138" s="254"/>
      <c r="FK138" s="254"/>
      <c r="FL138" s="254"/>
      <c r="FM138" s="254"/>
      <c r="FN138" s="254"/>
      <c r="FO138" s="254"/>
      <c r="FP138" s="254"/>
      <c r="FQ138" s="254"/>
      <c r="FR138" s="254"/>
      <c r="FS138" s="254"/>
      <c r="FT138" s="254"/>
      <c r="FU138" s="254"/>
      <c r="FV138" s="254"/>
      <c r="FW138" s="254"/>
      <c r="FX138" s="254"/>
      <c r="FY138" s="254"/>
      <c r="FZ138" s="254"/>
      <c r="GA138" s="254"/>
      <c r="GB138" s="254"/>
      <c r="GC138" s="254"/>
      <c r="GD138" s="254"/>
      <c r="GE138" s="254"/>
      <c r="GF138" s="254"/>
      <c r="GG138" s="254"/>
      <c r="GH138" s="254"/>
      <c r="GI138" s="254"/>
      <c r="GJ138" s="254"/>
      <c r="GK138" s="254"/>
      <c r="GL138" s="254"/>
      <c r="GM138" s="254"/>
      <c r="GN138" s="254"/>
      <c r="GO138" s="254"/>
      <c r="GP138" s="254"/>
      <c r="GQ138" s="254"/>
      <c r="GR138" s="254"/>
      <c r="GS138" s="254"/>
      <c r="GT138" s="254"/>
      <c r="GU138" s="254"/>
      <c r="GV138" s="254"/>
      <c r="GW138" s="254"/>
      <c r="GX138" s="254"/>
      <c r="GY138" s="254"/>
      <c r="GZ138" s="254"/>
      <c r="HA138" s="254"/>
      <c r="HB138" s="254"/>
      <c r="HC138" s="254"/>
      <c r="HD138" s="254"/>
      <c r="HE138" s="254"/>
    </row>
  </sheetData>
  <sheetProtection/>
  <mergeCells count="6">
    <mergeCell ref="A2:F2"/>
    <mergeCell ref="C4:F4"/>
    <mergeCell ref="C5:E5"/>
    <mergeCell ref="C6:D6"/>
    <mergeCell ref="A4:A7"/>
    <mergeCell ref="B4:B7"/>
  </mergeCells>
  <printOptions horizontalCentered="1"/>
  <pageMargins left="0.36" right="0.36" top="0.75" bottom="0.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209" customWidth="1"/>
    <col min="3" max="3" width="18.75390625" style="8" customWidth="1"/>
    <col min="4" max="245" width="9.00390625" style="8" customWidth="1"/>
  </cols>
  <sheetData>
    <row r="1" ht="24" customHeight="1">
      <c r="A1" s="210" t="s">
        <v>0</v>
      </c>
    </row>
    <row r="2" spans="1:245" s="208" customFormat="1" ht="72" customHeight="1">
      <c r="A2" s="211" t="s">
        <v>190</v>
      </c>
      <c r="B2" s="212"/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</row>
    <row r="3" spans="2:3" ht="18" customHeight="1">
      <c r="B3" s="215" t="s">
        <v>2</v>
      </c>
      <c r="C3" s="215"/>
    </row>
    <row r="4" spans="1:3" ht="21.75" customHeight="1">
      <c r="A4" s="216" t="s">
        <v>3</v>
      </c>
      <c r="B4" s="217" t="s">
        <v>4</v>
      </c>
      <c r="C4" s="218"/>
    </row>
    <row r="5" spans="1:3" ht="15" customHeight="1">
      <c r="A5" s="216"/>
      <c r="B5" s="219"/>
      <c r="C5" s="220"/>
    </row>
    <row r="6" spans="1:3" ht="21.75" customHeight="1">
      <c r="A6" s="221" t="s">
        <v>8</v>
      </c>
      <c r="B6" s="222" t="e">
        <f>B7+B27</f>
        <v>#REF!</v>
      </c>
      <c r="C6" s="223"/>
    </row>
    <row r="7" spans="1:3" ht="21.75" customHeight="1">
      <c r="A7" s="224" t="s">
        <v>191</v>
      </c>
      <c r="B7" s="225" t="e">
        <f>B8+B9+B10+B11+B12+B13+B14+B19+B22</f>
        <v>#REF!</v>
      </c>
      <c r="C7" s="223"/>
    </row>
    <row r="8" spans="1:3" ht="21.75" customHeight="1">
      <c r="A8" s="224" t="s">
        <v>9</v>
      </c>
      <c r="B8" s="225" t="e">
        <f>VLOOKUP(A8,#REF!,24,0)</f>
        <v>#REF!</v>
      </c>
      <c r="C8" s="223"/>
    </row>
    <row r="9" spans="1:3" ht="21.75" customHeight="1">
      <c r="A9" s="224" t="s">
        <v>10</v>
      </c>
      <c r="B9" s="225" t="e">
        <f>VLOOKUP(A9,#REF!,24,0)</f>
        <v>#REF!</v>
      </c>
      <c r="C9" s="223"/>
    </row>
    <row r="10" spans="1:3" ht="21.75" customHeight="1">
      <c r="A10" s="224" t="s">
        <v>11</v>
      </c>
      <c r="B10" s="225" t="e">
        <f>VLOOKUP(A10,#REF!,24,0)</f>
        <v>#REF!</v>
      </c>
      <c r="C10" s="223"/>
    </row>
    <row r="11" spans="1:3" ht="21.75" customHeight="1">
      <c r="A11" s="224" t="s">
        <v>12</v>
      </c>
      <c r="B11" s="225" t="e">
        <f>VLOOKUP(A11,#REF!,24,0)</f>
        <v>#REF!</v>
      </c>
      <c r="C11" s="223"/>
    </row>
    <row r="12" spans="1:3" ht="21.75" customHeight="1">
      <c r="A12" s="224" t="s">
        <v>13</v>
      </c>
      <c r="B12" s="225" t="e">
        <f>VLOOKUP(A12,#REF!,24,0)</f>
        <v>#REF!</v>
      </c>
      <c r="C12" s="223"/>
    </row>
    <row r="13" spans="1:3" ht="21.75" customHeight="1">
      <c r="A13" s="224" t="s">
        <v>14</v>
      </c>
      <c r="B13" s="225" t="e">
        <f>VLOOKUP(A13,#REF!,24,0)</f>
        <v>#REF!</v>
      </c>
      <c r="C13" s="223"/>
    </row>
    <row r="14" spans="1:3" ht="21.75" customHeight="1">
      <c r="A14" s="224" t="s">
        <v>139</v>
      </c>
      <c r="B14" s="225" t="e">
        <f>SUM(B15:B18)</f>
        <v>#REF!</v>
      </c>
      <c r="C14" s="223"/>
    </row>
    <row r="15" spans="1:3" ht="21.75" customHeight="1">
      <c r="A15" s="226" t="s">
        <v>141</v>
      </c>
      <c r="B15" s="227" t="e">
        <f>VLOOKUP(A15,#REF!,24,0)</f>
        <v>#REF!</v>
      </c>
      <c r="C15" s="228"/>
    </row>
    <row r="16" spans="1:3" ht="21.75" customHeight="1">
      <c r="A16" s="226" t="s">
        <v>18</v>
      </c>
      <c r="B16" s="227" t="e">
        <f>VLOOKUP(A16,#REF!,24,0)</f>
        <v>#REF!</v>
      </c>
      <c r="C16" s="228"/>
    </row>
    <row r="17" spans="1:3" ht="21.75" customHeight="1">
      <c r="A17" s="226" t="s">
        <v>142</v>
      </c>
      <c r="B17" s="227" t="e">
        <f>VLOOKUP(A17,#REF!,24,0)</f>
        <v>#REF!</v>
      </c>
      <c r="C17" s="228"/>
    </row>
    <row r="18" spans="1:3" ht="21.75" customHeight="1">
      <c r="A18" s="226" t="s">
        <v>20</v>
      </c>
      <c r="B18" s="227" t="e">
        <f>VLOOKUP(A18,#REF!,24,0)</f>
        <v>#REF!</v>
      </c>
      <c r="C18" s="228"/>
    </row>
    <row r="19" spans="1:3" ht="21.75" customHeight="1">
      <c r="A19" s="224" t="s">
        <v>143</v>
      </c>
      <c r="B19" s="225" t="e">
        <f>B20+B21</f>
        <v>#REF!</v>
      </c>
      <c r="C19" s="223"/>
    </row>
    <row r="20" spans="1:3" ht="21.75" customHeight="1">
      <c r="A20" s="226" t="s">
        <v>26</v>
      </c>
      <c r="B20" s="227" t="e">
        <f>VLOOKUP(A20,#REF!,24,0)</f>
        <v>#REF!</v>
      </c>
      <c r="C20" s="228"/>
    </row>
    <row r="21" spans="1:3" ht="21.75" customHeight="1">
      <c r="A21" s="226" t="s">
        <v>145</v>
      </c>
      <c r="B21" s="227" t="e">
        <f>VLOOKUP(A21,#REF!,24,0)</f>
        <v>#REF!</v>
      </c>
      <c r="C21" s="228"/>
    </row>
    <row r="22" spans="1:3" ht="21.75" customHeight="1">
      <c r="A22" s="229" t="s">
        <v>146</v>
      </c>
      <c r="B22" s="225" t="e">
        <f>SUM(B23:B26)</f>
        <v>#REF!</v>
      </c>
      <c r="C22" s="223"/>
    </row>
    <row r="23" spans="1:3" ht="21.75" customHeight="1">
      <c r="A23" s="230" t="s">
        <v>32</v>
      </c>
      <c r="B23" s="227" t="e">
        <f>VLOOKUP(A23,#REF!,24,0)</f>
        <v>#REF!</v>
      </c>
      <c r="C23" s="228"/>
    </row>
    <row r="24" spans="1:3" ht="21.75" customHeight="1">
      <c r="A24" s="230" t="s">
        <v>148</v>
      </c>
      <c r="B24" s="227" t="e">
        <f>VLOOKUP(A24,#REF!,24,0)</f>
        <v>#REF!</v>
      </c>
      <c r="C24" s="228"/>
    </row>
    <row r="25" spans="1:3" ht="21.75" customHeight="1">
      <c r="A25" s="226" t="s">
        <v>34</v>
      </c>
      <c r="B25" s="227" t="e">
        <f>VLOOKUP(A25,#REF!,24,0)</f>
        <v>#REF!</v>
      </c>
      <c r="C25" s="228"/>
    </row>
    <row r="26" spans="1:3" ht="21.75" customHeight="1">
      <c r="A26" s="226" t="s">
        <v>35</v>
      </c>
      <c r="B26" s="227">
        <v>1860</v>
      </c>
      <c r="C26" s="228"/>
    </row>
    <row r="27" spans="1:3" ht="21.75" customHeight="1">
      <c r="A27" s="231" t="s">
        <v>192</v>
      </c>
      <c r="B27" s="232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23"/>
    </row>
    <row r="28" spans="1:3" ht="21.75" customHeight="1">
      <c r="A28" s="233" t="s">
        <v>150</v>
      </c>
      <c r="B28" s="225" t="e">
        <f>SUM(B29:B34)</f>
        <v>#REF!</v>
      </c>
      <c r="C28" s="223"/>
    </row>
    <row r="29" spans="1:3" ht="21.75" customHeight="1">
      <c r="A29" s="234" t="s">
        <v>152</v>
      </c>
      <c r="B29" s="227" t="e">
        <f>VLOOKUP(A29,#REF!,24,0)</f>
        <v>#REF!</v>
      </c>
      <c r="C29" s="209"/>
    </row>
    <row r="30" spans="1:3" ht="21.75" customHeight="1">
      <c r="A30" s="235" t="s">
        <v>42</v>
      </c>
      <c r="B30" s="227" t="e">
        <f>VLOOKUP(A30,#REF!,24,0)</f>
        <v>#REF!</v>
      </c>
      <c r="C30" s="209"/>
    </row>
    <row r="31" spans="1:3" ht="21.75" customHeight="1">
      <c r="A31" s="235" t="s">
        <v>43</v>
      </c>
      <c r="B31" s="227" t="e">
        <f>VLOOKUP(A31,#REF!,24,0)</f>
        <v>#REF!</v>
      </c>
      <c r="C31" s="209"/>
    </row>
    <row r="32" spans="1:3" ht="21.75" customHeight="1">
      <c r="A32" s="235" t="s">
        <v>44</v>
      </c>
      <c r="B32" s="227" t="e">
        <f>VLOOKUP(A32,#REF!,24,0)</f>
        <v>#REF!</v>
      </c>
      <c r="C32" s="209"/>
    </row>
    <row r="33" spans="1:3" ht="21.75" customHeight="1">
      <c r="A33" s="235" t="s">
        <v>45</v>
      </c>
      <c r="B33" s="227" t="e">
        <f>VLOOKUP(A33,#REF!,24,0)</f>
        <v>#REF!</v>
      </c>
      <c r="C33" s="209"/>
    </row>
    <row r="34" spans="1:3" ht="21.75" customHeight="1">
      <c r="A34" s="235" t="s">
        <v>153</v>
      </c>
      <c r="B34" s="227" t="e">
        <f>VLOOKUP(A34,#REF!,24,0)</f>
        <v>#REF!</v>
      </c>
      <c r="C34" s="209"/>
    </row>
    <row r="35" spans="1:245" s="1" customFormat="1" ht="21.75" customHeight="1">
      <c r="A35" s="236" t="s">
        <v>47</v>
      </c>
      <c r="B35" s="225" t="e">
        <f>VLOOKUP(A35,#REF!,24,0)</f>
        <v>#REF!</v>
      </c>
      <c r="C35" s="21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33" t="s">
        <v>154</v>
      </c>
      <c r="B36" s="225" t="e">
        <f>SUM(B37:B42)</f>
        <v>#REF!</v>
      </c>
      <c r="C36" s="223"/>
    </row>
    <row r="37" spans="1:3" ht="21.75" customHeight="1">
      <c r="A37" s="237" t="s">
        <v>52</v>
      </c>
      <c r="B37" s="227" t="e">
        <f>VLOOKUP(A37,#REF!,24,0)</f>
        <v>#REF!</v>
      </c>
      <c r="C37" s="209"/>
    </row>
    <row r="38" spans="1:3" ht="21.75" customHeight="1">
      <c r="A38" s="238" t="s">
        <v>53</v>
      </c>
      <c r="B38" s="227" t="e">
        <f>VLOOKUP(A38,#REF!,24,0)</f>
        <v>#REF!</v>
      </c>
      <c r="C38" s="209"/>
    </row>
    <row r="39" spans="1:3" ht="21.75" customHeight="1">
      <c r="A39" s="237" t="s">
        <v>54</v>
      </c>
      <c r="B39" s="227" t="e">
        <f>VLOOKUP(A39,#REF!,24,0)</f>
        <v>#REF!</v>
      </c>
      <c r="C39" s="209"/>
    </row>
    <row r="40" spans="1:3" ht="21.75" customHeight="1">
      <c r="A40" s="238" t="s">
        <v>156</v>
      </c>
      <c r="B40" s="227" t="e">
        <f>VLOOKUP(A40,#REF!,24,0)</f>
        <v>#REF!</v>
      </c>
      <c r="C40" s="209"/>
    </row>
    <row r="41" spans="1:3" ht="21.75" customHeight="1">
      <c r="A41" s="237" t="s">
        <v>50</v>
      </c>
      <c r="B41" s="227" t="e">
        <f>VLOOKUP(A41,#REF!,24,0)</f>
        <v>#REF!</v>
      </c>
      <c r="C41" s="209"/>
    </row>
    <row r="42" spans="1:3" ht="21.75" customHeight="1">
      <c r="A42" s="238" t="s">
        <v>157</v>
      </c>
      <c r="B42" s="227" t="e">
        <f>VLOOKUP(A42,#REF!,24,0)</f>
        <v>#REF!</v>
      </c>
      <c r="C42" s="209"/>
    </row>
    <row r="43" spans="1:3" ht="21.75" customHeight="1">
      <c r="A43" s="239" t="s">
        <v>55</v>
      </c>
      <c r="B43" s="225" t="e">
        <f>VLOOKUP(A43,#REF!,24,0)</f>
        <v>#REF!</v>
      </c>
      <c r="C43" s="209"/>
    </row>
    <row r="44" spans="1:8" ht="21.75" customHeight="1">
      <c r="A44" s="240" t="s">
        <v>56</v>
      </c>
      <c r="B44" s="225" t="e">
        <f>VLOOKUP(A44,#REF!,24,0)</f>
        <v>#REF!</v>
      </c>
      <c r="C44" s="218"/>
      <c r="F44" s="241"/>
      <c r="G44" s="241"/>
      <c r="H44" s="241"/>
    </row>
    <row r="45" spans="1:3" ht="21.75" customHeight="1">
      <c r="A45" s="242" t="s">
        <v>57</v>
      </c>
      <c r="B45" s="225" t="e">
        <f>VLOOKUP(A45,#REF!,24,0)</f>
        <v>#REF!</v>
      </c>
      <c r="C45" s="218"/>
    </row>
    <row r="46" spans="1:3" ht="21.75" customHeight="1">
      <c r="A46" s="242" t="s">
        <v>58</v>
      </c>
      <c r="B46" s="225" t="e">
        <f>VLOOKUP(A46,#REF!,24,0)</f>
        <v>#REF!</v>
      </c>
      <c r="C46" s="218"/>
    </row>
    <row r="47" spans="1:3" ht="21.75" customHeight="1">
      <c r="A47" s="243" t="s">
        <v>158</v>
      </c>
      <c r="B47" s="225" t="e">
        <f>SUM(B48:B50)</f>
        <v>#REF!</v>
      </c>
      <c r="C47" s="223"/>
    </row>
    <row r="48" spans="1:3" ht="21.75" customHeight="1">
      <c r="A48" s="235" t="s">
        <v>160</v>
      </c>
      <c r="B48" s="227" t="e">
        <f>VLOOKUP(A48,#REF!,24,0)</f>
        <v>#REF!</v>
      </c>
      <c r="C48" s="209"/>
    </row>
    <row r="49" spans="1:3" ht="21.75" customHeight="1">
      <c r="A49" s="235" t="s">
        <v>61</v>
      </c>
      <c r="B49" s="227" t="e">
        <f>VLOOKUP(A49,#REF!,24,0)</f>
        <v>#REF!</v>
      </c>
      <c r="C49" s="209"/>
    </row>
    <row r="50" spans="1:3" ht="21.75" customHeight="1">
      <c r="A50" s="235" t="s">
        <v>62</v>
      </c>
      <c r="B50" s="227" t="e">
        <f>VLOOKUP(A50,#REF!,24,0)</f>
        <v>#REF!</v>
      </c>
      <c r="C50" s="209"/>
    </row>
    <row r="51" spans="1:3" ht="21.75" customHeight="1">
      <c r="A51" s="236" t="s">
        <v>63</v>
      </c>
      <c r="B51" s="225" t="e">
        <f>VLOOKUP(A51,#REF!,24,0)</f>
        <v>#REF!</v>
      </c>
      <c r="C51" s="209"/>
    </row>
    <row r="52" spans="1:3" ht="21.75" customHeight="1">
      <c r="A52" s="242" t="s">
        <v>64</v>
      </c>
      <c r="B52" s="225" t="e">
        <f>VLOOKUP(A52,#REF!,24,0)</f>
        <v>#REF!</v>
      </c>
      <c r="C52" s="218"/>
    </row>
    <row r="53" spans="1:3" ht="21.75" customHeight="1">
      <c r="A53" s="242" t="s">
        <v>65</v>
      </c>
      <c r="B53" s="225" t="e">
        <f>VLOOKUP(A53,#REF!,24,0)</f>
        <v>#REF!</v>
      </c>
      <c r="C53" s="218"/>
    </row>
    <row r="54" spans="1:3" ht="21.75" customHeight="1">
      <c r="A54" s="233" t="s">
        <v>161</v>
      </c>
      <c r="B54" s="225" t="e">
        <f>SUM(B55:B58)</f>
        <v>#REF!</v>
      </c>
      <c r="C54" s="223"/>
    </row>
    <row r="55" spans="1:3" ht="21.75" customHeight="1">
      <c r="A55" s="244" t="s">
        <v>163</v>
      </c>
      <c r="B55" s="227" t="e">
        <f>VLOOKUP(A55,#REF!,24,0)</f>
        <v>#REF!</v>
      </c>
      <c r="C55" s="209"/>
    </row>
    <row r="56" spans="1:3" ht="21.75" customHeight="1">
      <c r="A56" s="244" t="s">
        <v>164</v>
      </c>
      <c r="B56" s="227" t="e">
        <f>VLOOKUP(A56,#REF!,24,0)</f>
        <v>#REF!</v>
      </c>
      <c r="C56" s="209"/>
    </row>
    <row r="57" spans="1:3" ht="21.75" customHeight="1">
      <c r="A57" s="244" t="s">
        <v>69</v>
      </c>
      <c r="B57" s="227" t="e">
        <f>VLOOKUP(A57,#REF!,24,0)</f>
        <v>#REF!</v>
      </c>
      <c r="C57" s="209"/>
    </row>
    <row r="58" spans="1:3" ht="21.75" customHeight="1">
      <c r="A58" s="244" t="s">
        <v>70</v>
      </c>
      <c r="B58" s="227" t="e">
        <f>VLOOKUP(A58,#REF!,24,0)</f>
        <v>#REF!</v>
      </c>
      <c r="C58" s="209"/>
    </row>
    <row r="59" spans="1:8" ht="21.75" customHeight="1">
      <c r="A59" s="245" t="s">
        <v>71</v>
      </c>
      <c r="B59" s="225" t="e">
        <f>VLOOKUP(A59,#REF!,24,0)</f>
        <v>#REF!</v>
      </c>
      <c r="C59" s="218"/>
      <c r="F59" s="241"/>
      <c r="G59" s="241"/>
      <c r="H59" s="241"/>
    </row>
    <row r="60" spans="1:8" ht="21.75" customHeight="1">
      <c r="A60" s="245" t="s">
        <v>72</v>
      </c>
      <c r="B60" s="225" t="e">
        <f>VLOOKUP(A60,#REF!,24,0)</f>
        <v>#REF!</v>
      </c>
      <c r="C60" s="218"/>
      <c r="F60" s="241"/>
      <c r="G60" s="241"/>
      <c r="H60" s="241"/>
    </row>
    <row r="61" spans="1:8" ht="21.75" customHeight="1">
      <c r="A61" s="242" t="s">
        <v>73</v>
      </c>
      <c r="B61" s="225" t="e">
        <f>VLOOKUP(A61,#REF!,24,0)</f>
        <v>#REF!</v>
      </c>
      <c r="C61" s="218"/>
      <c r="F61" s="241"/>
      <c r="G61" s="241"/>
      <c r="H61" s="241"/>
    </row>
    <row r="62" spans="1:8" ht="21.75" customHeight="1">
      <c r="A62" s="242" t="s">
        <v>74</v>
      </c>
      <c r="B62" s="225" t="e">
        <f>VLOOKUP(A62,#REF!,24,0)</f>
        <v>#REF!</v>
      </c>
      <c r="C62" s="218"/>
      <c r="F62" s="241"/>
      <c r="G62" s="241"/>
      <c r="H62" s="241"/>
    </row>
    <row r="63" spans="1:8" ht="21.75" customHeight="1">
      <c r="A63" s="243" t="s">
        <v>143</v>
      </c>
      <c r="B63" s="225" t="e">
        <f>SUM(B64:B66)</f>
        <v>#REF!</v>
      </c>
      <c r="C63" s="223"/>
      <c r="F63" s="246"/>
      <c r="G63" s="246"/>
      <c r="H63" s="246"/>
    </row>
    <row r="64" spans="1:3" ht="21.75" customHeight="1">
      <c r="A64" s="247" t="s">
        <v>144</v>
      </c>
      <c r="B64" s="227" t="e">
        <f>VLOOKUP(A64,#REF!,24,0)</f>
        <v>#REF!</v>
      </c>
      <c r="C64" s="248"/>
    </row>
    <row r="65" spans="1:3" ht="21.75" customHeight="1">
      <c r="A65" s="247" t="s">
        <v>28</v>
      </c>
      <c r="B65" s="227" t="e">
        <f>VLOOKUP(A65,#REF!,24,0)</f>
        <v>#REF!</v>
      </c>
      <c r="C65" s="248"/>
    </row>
    <row r="66" spans="1:3" ht="21.75" customHeight="1">
      <c r="A66" s="247" t="s">
        <v>29</v>
      </c>
      <c r="B66" s="227" t="e">
        <f>VLOOKUP(A66,#REF!,24,0)</f>
        <v>#REF!</v>
      </c>
      <c r="C66" s="248"/>
    </row>
    <row r="67" spans="1:3" ht="21.75" customHeight="1">
      <c r="A67" s="242" t="s">
        <v>30</v>
      </c>
      <c r="B67" s="225" t="e">
        <f>VLOOKUP(A67,#REF!,24,0)</f>
        <v>#REF!</v>
      </c>
      <c r="C67" s="249"/>
    </row>
    <row r="68" spans="1:3" ht="21.75" customHeight="1">
      <c r="A68" s="233" t="s">
        <v>165</v>
      </c>
      <c r="B68" s="225" t="e">
        <f>SUM(B69:B70)</f>
        <v>#REF!</v>
      </c>
      <c r="C68" s="223"/>
    </row>
    <row r="69" spans="1:3" ht="21.75" customHeight="1">
      <c r="A69" s="247" t="s">
        <v>166</v>
      </c>
      <c r="B69" s="227" t="e">
        <f>VLOOKUP(A69,#REF!,24,0)</f>
        <v>#REF!</v>
      </c>
      <c r="C69" s="248"/>
    </row>
    <row r="70" spans="1:3" ht="21.75" customHeight="1">
      <c r="A70" s="247" t="s">
        <v>167</v>
      </c>
      <c r="B70" s="227" t="e">
        <f>VLOOKUP(A70,#REF!,24,0)</f>
        <v>#REF!</v>
      </c>
      <c r="C70" s="248"/>
    </row>
    <row r="71" spans="1:3" ht="21.75" customHeight="1">
      <c r="A71" s="250" t="s">
        <v>77</v>
      </c>
      <c r="B71" s="225" t="e">
        <f>VLOOKUP(A71,#REF!,24,0)</f>
        <v>#REF!</v>
      </c>
      <c r="C71" s="248"/>
    </row>
    <row r="72" spans="1:3" ht="21.75" customHeight="1">
      <c r="A72" s="250" t="s">
        <v>78</v>
      </c>
      <c r="B72" s="225" t="e">
        <f>VLOOKUP(A72,#REF!,24,0)</f>
        <v>#REF!</v>
      </c>
      <c r="C72" s="249"/>
    </row>
    <row r="73" spans="1:3" ht="21.75" customHeight="1">
      <c r="A73" s="233" t="s">
        <v>79</v>
      </c>
      <c r="B73" s="225" t="e">
        <f>VLOOKUP(A73,#REF!,24,0)</f>
        <v>#REF!</v>
      </c>
      <c r="C73" s="249"/>
    </row>
    <row r="74" spans="1:3" ht="21.75" customHeight="1">
      <c r="A74" s="233" t="s">
        <v>139</v>
      </c>
      <c r="B74" s="225" t="e">
        <f>SUM(B75:B77)</f>
        <v>#REF!</v>
      </c>
      <c r="C74" s="223"/>
    </row>
    <row r="75" spans="1:3" ht="21.75" customHeight="1">
      <c r="A75" s="235" t="s">
        <v>21</v>
      </c>
      <c r="B75" s="227" t="e">
        <f>VLOOKUP(A75,#REF!,24,0)</f>
        <v>#REF!</v>
      </c>
      <c r="C75" s="209"/>
    </row>
    <row r="76" spans="1:3" ht="21.75" customHeight="1">
      <c r="A76" s="235" t="s">
        <v>22</v>
      </c>
      <c r="B76" s="227" t="e">
        <f>VLOOKUP(A76,#REF!,24,0)</f>
        <v>#REF!</v>
      </c>
      <c r="C76" s="209"/>
    </row>
    <row r="77" spans="1:3" ht="21.75" customHeight="1">
      <c r="A77" s="235" t="s">
        <v>23</v>
      </c>
      <c r="B77" s="227" t="e">
        <f>VLOOKUP(A77,#REF!,24,0)</f>
        <v>#REF!</v>
      </c>
      <c r="C77" s="209"/>
    </row>
    <row r="78" spans="1:3" ht="21.75" customHeight="1">
      <c r="A78" s="233" t="s">
        <v>168</v>
      </c>
      <c r="B78" s="225" t="e">
        <f>SUM(B79:B82)</f>
        <v>#REF!</v>
      </c>
      <c r="C78" s="223"/>
    </row>
    <row r="79" spans="1:3" ht="21.75" customHeight="1">
      <c r="A79" s="247" t="s">
        <v>169</v>
      </c>
      <c r="B79" s="227" t="e">
        <f>VLOOKUP(A79,#REF!,24,0)</f>
        <v>#REF!</v>
      </c>
      <c r="C79" s="248"/>
    </row>
    <row r="80" spans="1:3" ht="21.75" customHeight="1">
      <c r="A80" s="247" t="s">
        <v>81</v>
      </c>
      <c r="B80" s="227" t="e">
        <f>VLOOKUP(A80,#REF!,24,0)</f>
        <v>#REF!</v>
      </c>
      <c r="C80" s="248"/>
    </row>
    <row r="81" spans="1:3" ht="21.75" customHeight="1">
      <c r="A81" s="247" t="s">
        <v>83</v>
      </c>
      <c r="B81" s="227" t="e">
        <f>VLOOKUP(A81,#REF!,24,0)</f>
        <v>#REF!</v>
      </c>
      <c r="C81" s="248"/>
    </row>
    <row r="82" spans="1:3" ht="21.75" customHeight="1">
      <c r="A82" s="247" t="s">
        <v>170</v>
      </c>
      <c r="B82" s="227" t="e">
        <f>VLOOKUP(A82,#REF!,24,0)</f>
        <v>#REF!</v>
      </c>
      <c r="C82" s="248"/>
    </row>
    <row r="83" spans="1:3" ht="21.75" customHeight="1">
      <c r="A83" s="242" t="s">
        <v>84</v>
      </c>
      <c r="B83" s="225" t="e">
        <f>VLOOKUP(A83,#REF!,24,0)</f>
        <v>#REF!</v>
      </c>
      <c r="C83" s="249"/>
    </row>
    <row r="84" spans="1:3" ht="21.75" customHeight="1">
      <c r="A84" s="233" t="s">
        <v>171</v>
      </c>
      <c r="B84" s="225" t="e">
        <f>SUM(B85:B91)</f>
        <v>#REF!</v>
      </c>
      <c r="C84" s="223"/>
    </row>
    <row r="85" spans="1:3" ht="21.75" customHeight="1">
      <c r="A85" s="235" t="s">
        <v>172</v>
      </c>
      <c r="B85" s="227" t="e">
        <f>VLOOKUP(A85,#REF!,24,0)</f>
        <v>#REF!</v>
      </c>
      <c r="C85" s="248"/>
    </row>
    <row r="86" spans="1:3" ht="21.75" customHeight="1">
      <c r="A86" s="235" t="s">
        <v>90</v>
      </c>
      <c r="B86" s="227" t="e">
        <f>VLOOKUP(A86,#REF!,24,0)</f>
        <v>#REF!</v>
      </c>
      <c r="C86" s="248"/>
    </row>
    <row r="87" spans="1:3" ht="21.75" customHeight="1">
      <c r="A87" s="235" t="s">
        <v>91</v>
      </c>
      <c r="B87" s="227" t="e">
        <f>VLOOKUP(A87,#REF!,24,0)</f>
        <v>#REF!</v>
      </c>
      <c r="C87" s="248"/>
    </row>
    <row r="88" spans="1:3" ht="21.75" customHeight="1">
      <c r="A88" s="235" t="s">
        <v>88</v>
      </c>
      <c r="B88" s="227" t="e">
        <f>VLOOKUP(A88,#REF!,24,0)</f>
        <v>#REF!</v>
      </c>
      <c r="C88" s="248"/>
    </row>
    <row r="89" spans="1:3" ht="21.75" customHeight="1">
      <c r="A89" s="235" t="s">
        <v>173</v>
      </c>
      <c r="B89" s="227" t="e">
        <f>VLOOKUP(A89,#REF!,24,0)</f>
        <v>#REF!</v>
      </c>
      <c r="C89" s="248"/>
    </row>
    <row r="90" spans="1:3" ht="21.75" customHeight="1">
      <c r="A90" s="235" t="s">
        <v>86</v>
      </c>
      <c r="B90" s="227" t="e">
        <f>VLOOKUP(A90,#REF!,24,0)</f>
        <v>#REF!</v>
      </c>
      <c r="C90" s="248"/>
    </row>
    <row r="91" spans="1:3" ht="21.75" customHeight="1">
      <c r="A91" s="235" t="s">
        <v>87</v>
      </c>
      <c r="B91" s="227" t="e">
        <f>VLOOKUP(A91,#REF!,24,0)</f>
        <v>#REF!</v>
      </c>
      <c r="C91" s="248"/>
    </row>
    <row r="92" spans="1:3" ht="21.75" customHeight="1">
      <c r="A92" s="236" t="s">
        <v>92</v>
      </c>
      <c r="B92" s="225" t="e">
        <f>VLOOKUP(A92,#REF!,24,0)</f>
        <v>#REF!</v>
      </c>
      <c r="C92" s="248"/>
    </row>
    <row r="93" spans="1:3" ht="21.75" customHeight="1">
      <c r="A93" s="236" t="s">
        <v>93</v>
      </c>
      <c r="B93" s="225" t="e">
        <f>VLOOKUP(A93,#REF!,24,0)</f>
        <v>#REF!</v>
      </c>
      <c r="C93" s="249"/>
    </row>
    <row r="94" spans="1:3" ht="21.75" customHeight="1">
      <c r="A94" s="242" t="s">
        <v>94</v>
      </c>
      <c r="B94" s="225" t="e">
        <f>VLOOKUP(A94,#REF!,24,0)</f>
        <v>#REF!</v>
      </c>
      <c r="C94" s="249"/>
    </row>
    <row r="95" spans="1:3" ht="21.75" customHeight="1">
      <c r="A95" s="233" t="s">
        <v>174</v>
      </c>
      <c r="B95" s="225" t="e">
        <f>SUM(B96:B99)</f>
        <v>#REF!</v>
      </c>
      <c r="C95" s="223"/>
    </row>
    <row r="96" spans="1:3" ht="21.75" customHeight="1">
      <c r="A96" s="247" t="s">
        <v>175</v>
      </c>
      <c r="B96" s="227" t="e">
        <f>VLOOKUP(A96,#REF!,24,0)</f>
        <v>#REF!</v>
      </c>
      <c r="C96" s="248"/>
    </row>
    <row r="97" spans="1:3" ht="21.75" customHeight="1">
      <c r="A97" s="247" t="s">
        <v>96</v>
      </c>
      <c r="B97" s="227" t="e">
        <f>VLOOKUP(A97,#REF!,24,0)</f>
        <v>#REF!</v>
      </c>
      <c r="C97" s="248"/>
    </row>
    <row r="98" spans="1:3" ht="21.75" customHeight="1">
      <c r="A98" s="247" t="s">
        <v>98</v>
      </c>
      <c r="B98" s="227" t="e">
        <f>VLOOKUP(A98,#REF!,24,0)</f>
        <v>#REF!</v>
      </c>
      <c r="C98" s="248"/>
    </row>
    <row r="99" spans="1:3" ht="21.75" customHeight="1">
      <c r="A99" s="247" t="s">
        <v>176</v>
      </c>
      <c r="B99" s="227" t="e">
        <f>VLOOKUP(A99,#REF!,24,0)</f>
        <v>#REF!</v>
      </c>
      <c r="C99" s="248"/>
    </row>
    <row r="100" spans="1:3" ht="21.75" customHeight="1">
      <c r="A100" s="250" t="s">
        <v>99</v>
      </c>
      <c r="B100" s="225" t="e">
        <f>VLOOKUP(A100,#REF!,24,0)</f>
        <v>#REF!</v>
      </c>
      <c r="C100" s="249"/>
    </row>
    <row r="101" spans="1:3" ht="21.75" customHeight="1">
      <c r="A101" s="242" t="s">
        <v>100</v>
      </c>
      <c r="B101" s="225" t="e">
        <f>VLOOKUP(A101,#REF!,24,0)</f>
        <v>#REF!</v>
      </c>
      <c r="C101" s="249"/>
    </row>
    <row r="102" spans="1:3" ht="21.75" customHeight="1">
      <c r="A102" s="233" t="s">
        <v>146</v>
      </c>
      <c r="B102" s="225" t="e">
        <f>B103</f>
        <v>#REF!</v>
      </c>
      <c r="C102" s="223"/>
    </row>
    <row r="103" spans="1:3" ht="21.75" customHeight="1">
      <c r="A103" s="235" t="s">
        <v>147</v>
      </c>
      <c r="B103" s="227" t="e">
        <f>VLOOKUP(A103,#REF!,24,0)</f>
        <v>#REF!</v>
      </c>
      <c r="C103" s="248"/>
    </row>
    <row r="104" spans="1:3" ht="21.75" customHeight="1">
      <c r="A104" s="236" t="s">
        <v>36</v>
      </c>
      <c r="B104" s="225" t="e">
        <f>VLOOKUP(A104,#REF!,24,0)</f>
        <v>#REF!</v>
      </c>
      <c r="C104" s="248"/>
    </row>
    <row r="105" spans="1:3" ht="21.75" customHeight="1">
      <c r="A105" s="236" t="s">
        <v>37</v>
      </c>
      <c r="B105" s="225" t="e">
        <f>VLOOKUP(A105,#REF!,24,0)</f>
        <v>#REF!</v>
      </c>
      <c r="C105" s="249"/>
    </row>
    <row r="106" spans="1:3" ht="21.75" customHeight="1">
      <c r="A106" s="236" t="s">
        <v>38</v>
      </c>
      <c r="B106" s="225" t="e">
        <f>VLOOKUP(A106,#REF!,24,0)</f>
        <v>#REF!</v>
      </c>
      <c r="C106" s="249"/>
    </row>
    <row r="107" spans="1:3" ht="21.75" customHeight="1">
      <c r="A107" s="242" t="s">
        <v>39</v>
      </c>
      <c r="B107" s="225" t="e">
        <f>VLOOKUP(A107,#REF!,24,0)</f>
        <v>#REF!</v>
      </c>
      <c r="C107" s="249"/>
    </row>
    <row r="108" spans="1:3" ht="21.75" customHeight="1">
      <c r="A108" s="243" t="s">
        <v>177</v>
      </c>
      <c r="B108" s="225" t="e">
        <f>SUM(B109:B113)</f>
        <v>#REF!</v>
      </c>
      <c r="C108" s="223"/>
    </row>
    <row r="109" spans="1:3" ht="21.75" customHeight="1">
      <c r="A109" s="244" t="s">
        <v>179</v>
      </c>
      <c r="B109" s="227" t="e">
        <f>VLOOKUP(A109,#REF!,24,0)</f>
        <v>#REF!</v>
      </c>
      <c r="C109" s="209"/>
    </row>
    <row r="110" spans="1:3" ht="21.75" customHeight="1">
      <c r="A110" s="244" t="s">
        <v>180</v>
      </c>
      <c r="B110" s="227" t="e">
        <f>VLOOKUP(A110,#REF!,24,0)</f>
        <v>#REF!</v>
      </c>
      <c r="C110" s="209"/>
    </row>
    <row r="111" spans="1:3" ht="21.75" customHeight="1">
      <c r="A111" s="244" t="s">
        <v>104</v>
      </c>
      <c r="B111" s="227" t="e">
        <f>VLOOKUP(A111,#REF!,24,0)</f>
        <v>#REF!</v>
      </c>
      <c r="C111" s="209"/>
    </row>
    <row r="112" spans="1:3" ht="21.75" customHeight="1">
      <c r="A112" s="244" t="s">
        <v>105</v>
      </c>
      <c r="B112" s="227" t="e">
        <f>VLOOKUP(A112,#REF!,24,0)</f>
        <v>#REF!</v>
      </c>
      <c r="C112" s="209"/>
    </row>
    <row r="113" spans="1:3" ht="21.75" customHeight="1">
      <c r="A113" s="244" t="s">
        <v>106</v>
      </c>
      <c r="B113" s="227" t="e">
        <f>VLOOKUP(A113,#REF!,24,0)</f>
        <v>#REF!</v>
      </c>
      <c r="C113" s="209"/>
    </row>
    <row r="114" spans="1:3" ht="21.75" customHeight="1">
      <c r="A114" s="245" t="s">
        <v>107</v>
      </c>
      <c r="B114" s="225" t="e">
        <f>VLOOKUP(A114,#REF!,24,0)</f>
        <v>#REF!</v>
      </c>
      <c r="C114" s="218"/>
    </row>
    <row r="115" spans="1:3" ht="21.75" customHeight="1">
      <c r="A115" s="245" t="s">
        <v>108</v>
      </c>
      <c r="B115" s="225" t="e">
        <f>VLOOKUP(A115,#REF!,24,0)</f>
        <v>#REF!</v>
      </c>
      <c r="C115" s="218"/>
    </row>
    <row r="116" spans="1:3" ht="21.75" customHeight="1">
      <c r="A116" s="242" t="s">
        <v>109</v>
      </c>
      <c r="B116" s="225" t="e">
        <f>VLOOKUP(A116,#REF!,24,0)</f>
        <v>#REF!</v>
      </c>
      <c r="C116" s="218"/>
    </row>
    <row r="117" spans="1:3" ht="21.75" customHeight="1">
      <c r="A117" s="233" t="s">
        <v>181</v>
      </c>
      <c r="B117" s="225" t="e">
        <f>SUM(B118:B120)</f>
        <v>#REF!</v>
      </c>
      <c r="C117" s="223"/>
    </row>
    <row r="118" spans="1:3" ht="21.75" customHeight="1">
      <c r="A118" s="234" t="s">
        <v>182</v>
      </c>
      <c r="B118" s="227" t="e">
        <f>VLOOKUP(A118,#REF!,24,0)</f>
        <v>#REF!</v>
      </c>
      <c r="C118" s="248"/>
    </row>
    <row r="119" spans="1:3" ht="21.75" customHeight="1">
      <c r="A119" s="235" t="s">
        <v>111</v>
      </c>
      <c r="B119" s="227" t="e">
        <f>VLOOKUP(A119,#REF!,24,0)</f>
        <v>#REF!</v>
      </c>
      <c r="C119" s="248"/>
    </row>
    <row r="120" spans="1:3" ht="21.75" customHeight="1">
      <c r="A120" s="235" t="s">
        <v>183</v>
      </c>
      <c r="B120" s="227" t="e">
        <f>VLOOKUP(A120,#REF!,24,0)</f>
        <v>#REF!</v>
      </c>
      <c r="C120" s="248"/>
    </row>
    <row r="121" spans="1:3" ht="21.75" customHeight="1">
      <c r="A121" s="242" t="s">
        <v>113</v>
      </c>
      <c r="B121" s="225" t="e">
        <f>VLOOKUP(A121,#REF!,24,0)</f>
        <v>#REF!</v>
      </c>
      <c r="C121" s="249"/>
    </row>
    <row r="122" spans="1:3" ht="21.75" customHeight="1">
      <c r="A122" s="242" t="s">
        <v>184</v>
      </c>
      <c r="B122" s="225" t="e">
        <f>SUM(B123:B125)</f>
        <v>#REF!</v>
      </c>
      <c r="C122" s="223"/>
    </row>
    <row r="123" spans="1:3" ht="21.75" customHeight="1">
      <c r="A123" s="247" t="s">
        <v>185</v>
      </c>
      <c r="B123" s="227" t="e">
        <f>VLOOKUP(A123,#REF!,24,0)</f>
        <v>#REF!</v>
      </c>
      <c r="C123" s="248"/>
    </row>
    <row r="124" spans="1:3" ht="21.75" customHeight="1">
      <c r="A124" s="247" t="s">
        <v>115</v>
      </c>
      <c r="B124" s="227" t="e">
        <f>VLOOKUP(A124,#REF!,24,0)</f>
        <v>#REF!</v>
      </c>
      <c r="C124" s="248"/>
    </row>
    <row r="125" spans="1:3" ht="21.75" customHeight="1">
      <c r="A125" s="247" t="s">
        <v>186</v>
      </c>
      <c r="B125" s="227" t="e">
        <f>VLOOKUP(A125,#REF!,24,0)</f>
        <v>#REF!</v>
      </c>
      <c r="C125" s="248"/>
    </row>
    <row r="126" spans="1:3" ht="21.75" customHeight="1">
      <c r="A126" s="250" t="s">
        <v>117</v>
      </c>
      <c r="B126" s="225" t="e">
        <f>VLOOKUP(A126,#REF!,24,0)</f>
        <v>#REF!</v>
      </c>
      <c r="C126" s="248"/>
    </row>
    <row r="127" spans="1:3" ht="21.75" customHeight="1">
      <c r="A127" s="233" t="s">
        <v>118</v>
      </c>
      <c r="B127" s="225" t="e">
        <f>VLOOKUP(A127,#REF!,24,0)</f>
        <v>#REF!</v>
      </c>
      <c r="C127" s="249"/>
    </row>
    <row r="128" spans="1:3" ht="21.75" customHeight="1">
      <c r="A128" s="242" t="s">
        <v>119</v>
      </c>
      <c r="B128" s="225" t="e">
        <f>VLOOKUP(A128,#REF!,24,0)</f>
        <v>#REF!</v>
      </c>
      <c r="C128" s="249"/>
    </row>
    <row r="129" spans="1:3" ht="21.75" customHeight="1">
      <c r="A129" s="242" t="s">
        <v>187</v>
      </c>
      <c r="B129" s="225" t="e">
        <f>SUM(B130:B133)</f>
        <v>#REF!</v>
      </c>
      <c r="C129" s="223"/>
    </row>
    <row r="130" spans="1:3" ht="21.75" customHeight="1">
      <c r="A130" s="235" t="s">
        <v>188</v>
      </c>
      <c r="B130" s="227" t="e">
        <f>VLOOKUP(A130,#REF!,24,0)</f>
        <v>#REF!</v>
      </c>
      <c r="C130" s="248"/>
    </row>
    <row r="131" spans="1:3" ht="21.75" customHeight="1">
      <c r="A131" s="235" t="s">
        <v>121</v>
      </c>
      <c r="B131" s="227" t="e">
        <f>VLOOKUP(A131,#REF!,24,0)</f>
        <v>#REF!</v>
      </c>
      <c r="C131" s="248"/>
    </row>
    <row r="132" spans="1:3" ht="21.75" customHeight="1">
      <c r="A132" s="235" t="s">
        <v>123</v>
      </c>
      <c r="B132" s="227" t="e">
        <f>VLOOKUP(A132,#REF!,24,0)</f>
        <v>#REF!</v>
      </c>
      <c r="C132" s="248"/>
    </row>
    <row r="133" spans="1:3" ht="21.75" customHeight="1">
      <c r="A133" s="235" t="s">
        <v>189</v>
      </c>
      <c r="B133" s="227" t="e">
        <f>VLOOKUP(A133,#REF!,24,0)</f>
        <v>#REF!</v>
      </c>
      <c r="C133" s="248"/>
    </row>
    <row r="134" spans="1:3" ht="21.75" customHeight="1">
      <c r="A134" s="236" t="s">
        <v>124</v>
      </c>
      <c r="B134" s="225" t="e">
        <f>VLOOKUP(A134,#REF!,24,0)</f>
        <v>#REF!</v>
      </c>
      <c r="C134" s="249"/>
    </row>
    <row r="135" spans="1:3" ht="21.75" customHeight="1">
      <c r="A135" s="242" t="s">
        <v>125</v>
      </c>
      <c r="B135" s="225" t="e">
        <f>VLOOKUP(A135,#REF!,24,0)</f>
        <v>#REF!</v>
      </c>
      <c r="C135" s="249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M14" sqref="M14"/>
    </sheetView>
  </sheetViews>
  <sheetFormatPr defaultColWidth="9.00390625" defaultRowHeight="28.5" customHeight="1"/>
  <cols>
    <col min="1" max="1" width="12.25390625" style="192" customWidth="1"/>
    <col min="2" max="2" width="7.50390625" style="192" customWidth="1"/>
    <col min="3" max="3" width="61.00390625" style="192" customWidth="1"/>
    <col min="4" max="248" width="9.00390625" style="192" customWidth="1"/>
  </cols>
  <sheetData>
    <row r="1" s="192" customFormat="1" ht="24.75" customHeight="1">
      <c r="A1" s="193" t="s">
        <v>193</v>
      </c>
    </row>
    <row r="2" spans="1:3" s="192" customFormat="1" ht="28.5" customHeight="1">
      <c r="A2" s="194" t="s">
        <v>194</v>
      </c>
      <c r="B2" s="194"/>
      <c r="C2" s="194"/>
    </row>
    <row r="3" s="192" customFormat="1" ht="10.5" customHeight="1">
      <c r="C3" s="195"/>
    </row>
    <row r="4" spans="1:3" s="192" customFormat="1" ht="31.5" customHeight="1">
      <c r="A4" s="196" t="s">
        <v>195</v>
      </c>
      <c r="B4" s="197" t="s">
        <v>196</v>
      </c>
      <c r="C4" s="197"/>
    </row>
    <row r="5" spans="1:3" s="192" customFormat="1" ht="31.5" customHeight="1">
      <c r="A5" s="198" t="s">
        <v>197</v>
      </c>
      <c r="B5" s="197" t="s">
        <v>198</v>
      </c>
      <c r="C5" s="197"/>
    </row>
    <row r="6" spans="1:9" s="192" customFormat="1" ht="31.5" customHeight="1">
      <c r="A6" s="199" t="s">
        <v>199</v>
      </c>
      <c r="B6" s="200" t="s">
        <v>200</v>
      </c>
      <c r="C6" s="201"/>
      <c r="F6" s="202"/>
      <c r="G6" s="202"/>
      <c r="H6" s="202"/>
      <c r="I6" s="202"/>
    </row>
    <row r="7" spans="1:9" s="192" customFormat="1" ht="42" customHeight="1">
      <c r="A7" s="203" t="s">
        <v>201</v>
      </c>
      <c r="B7" s="203" t="s">
        <v>202</v>
      </c>
      <c r="C7" s="204" t="s">
        <v>203</v>
      </c>
      <c r="F7" s="205"/>
      <c r="G7" s="205"/>
      <c r="H7" s="205"/>
      <c r="I7" s="202"/>
    </row>
    <row r="8" spans="1:9" s="192" customFormat="1" ht="42" customHeight="1">
      <c r="A8" s="203"/>
      <c r="B8" s="203"/>
      <c r="C8" s="204" t="s">
        <v>204</v>
      </c>
      <c r="F8" s="205"/>
      <c r="G8" s="205"/>
      <c r="H8" s="205"/>
      <c r="I8" s="202"/>
    </row>
    <row r="9" spans="1:9" s="192" customFormat="1" ht="42" customHeight="1">
      <c r="A9" s="203"/>
      <c r="B9" s="203"/>
      <c r="C9" s="204" t="s">
        <v>205</v>
      </c>
      <c r="F9" s="205"/>
      <c r="G9" s="205"/>
      <c r="H9" s="205"/>
      <c r="I9" s="202"/>
    </row>
    <row r="10" spans="1:9" s="192" customFormat="1" ht="31.5" customHeight="1">
      <c r="A10" s="203"/>
      <c r="B10" s="203" t="s">
        <v>206</v>
      </c>
      <c r="C10" s="206" t="s">
        <v>207</v>
      </c>
      <c r="F10" s="205"/>
      <c r="G10" s="205"/>
      <c r="H10" s="205"/>
      <c r="I10" s="202"/>
    </row>
    <row r="11" spans="1:9" s="192" customFormat="1" ht="31.5" customHeight="1">
      <c r="A11" s="203"/>
      <c r="B11" s="203"/>
      <c r="C11" s="206" t="s">
        <v>208</v>
      </c>
      <c r="F11" s="202"/>
      <c r="G11" s="202"/>
      <c r="H11" s="202"/>
      <c r="I11" s="202"/>
    </row>
    <row r="12" spans="1:9" s="192" customFormat="1" ht="31.5" customHeight="1">
      <c r="A12" s="203"/>
      <c r="B12" s="203"/>
      <c r="C12" s="207" t="s">
        <v>209</v>
      </c>
      <c r="F12" s="202"/>
      <c r="G12" s="202"/>
      <c r="H12" s="202"/>
      <c r="I12" s="202"/>
    </row>
    <row r="13" spans="1:3" s="192" customFormat="1" ht="31.5" customHeight="1">
      <c r="A13" s="203"/>
      <c r="B13" s="203"/>
      <c r="C13" s="207" t="s">
        <v>210</v>
      </c>
    </row>
    <row r="14" spans="1:3" s="192" customFormat="1" ht="31.5" customHeight="1">
      <c r="A14" s="203"/>
      <c r="B14" s="203"/>
      <c r="C14" s="207" t="s">
        <v>211</v>
      </c>
    </row>
    <row r="15" spans="1:3" s="192" customFormat="1" ht="31.5" customHeight="1">
      <c r="A15" s="203"/>
      <c r="B15" s="203"/>
      <c r="C15" s="207" t="s">
        <v>212</v>
      </c>
    </row>
    <row r="16" spans="1:3" s="192" customFormat="1" ht="31.5" customHeight="1">
      <c r="A16" s="203"/>
      <c r="B16" s="203"/>
      <c r="C16" s="207" t="s">
        <v>213</v>
      </c>
    </row>
    <row r="17" spans="1:3" s="192" customFormat="1" ht="31.5" customHeight="1">
      <c r="A17" s="203"/>
      <c r="B17" s="203"/>
      <c r="C17" s="207" t="s">
        <v>214</v>
      </c>
    </row>
    <row r="18" spans="1:3" s="192" customFormat="1" ht="31.5" customHeight="1">
      <c r="A18" s="203"/>
      <c r="B18" s="203"/>
      <c r="C18" s="207" t="s">
        <v>215</v>
      </c>
    </row>
  </sheetData>
  <sheetProtection/>
  <mergeCells count="7">
    <mergeCell ref="A2:C2"/>
    <mergeCell ref="B4:C4"/>
    <mergeCell ref="B5:C5"/>
    <mergeCell ref="B6:C6"/>
    <mergeCell ref="A7:A18"/>
    <mergeCell ref="B7:B9"/>
    <mergeCell ref="B10:B18"/>
  </mergeCells>
  <printOptions horizontalCentered="1"/>
  <pageMargins left="0.75" right="0.75" top="0.8" bottom="0.8" header="0.51" footer="0.51"/>
  <pageSetup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SheetLayoutView="100" workbookViewId="0" topLeftCell="A1">
      <selection activeCell="D24" sqref="D24:D33"/>
    </sheetView>
  </sheetViews>
  <sheetFormatPr defaultColWidth="12.375" defaultRowHeight="14.25"/>
  <cols>
    <col min="1" max="2" width="12.375" style="184" customWidth="1"/>
    <col min="3" max="4" width="12.375" style="185" customWidth="1"/>
    <col min="5" max="5" width="24.625" style="184" customWidth="1"/>
    <col min="6" max="16384" width="12.375" style="184" customWidth="1"/>
  </cols>
  <sheetData>
    <row r="1" spans="1:5" s="184" customFormat="1" ht="20.25">
      <c r="A1" s="186" t="s">
        <v>216</v>
      </c>
      <c r="B1" s="186" t="s">
        <v>217</v>
      </c>
      <c r="C1" s="187" t="s">
        <v>218</v>
      </c>
      <c r="D1" s="187" t="s">
        <v>219</v>
      </c>
      <c r="E1" s="186" t="s">
        <v>220</v>
      </c>
    </row>
    <row r="2" spans="1:5" s="184" customFormat="1" ht="20.25">
      <c r="A2" s="188"/>
      <c r="B2" s="188"/>
      <c r="C2" s="189"/>
      <c r="D2" s="189">
        <f>SUM(D3:D150)</f>
        <v>172860</v>
      </c>
      <c r="E2" s="188"/>
    </row>
    <row r="3" spans="1:5" s="184" customFormat="1" ht="20.25">
      <c r="A3" s="184" t="s">
        <v>9</v>
      </c>
      <c r="B3" s="184" t="s">
        <v>221</v>
      </c>
      <c r="C3" s="190">
        <v>3719</v>
      </c>
      <c r="D3" s="190">
        <v>5525</v>
      </c>
      <c r="E3" s="191">
        <v>5294715.85</v>
      </c>
    </row>
    <row r="4" spans="1:5" s="184" customFormat="1" ht="20.25">
      <c r="A4" s="184" t="s">
        <v>9</v>
      </c>
      <c r="B4" s="184" t="s">
        <v>222</v>
      </c>
      <c r="C4" s="190">
        <v>3947</v>
      </c>
      <c r="D4" s="190">
        <v>5533</v>
      </c>
      <c r="E4" s="191">
        <v>5574507.9</v>
      </c>
    </row>
    <row r="5" spans="1:5" s="184" customFormat="1" ht="20.25">
      <c r="A5" s="184" t="s">
        <v>9</v>
      </c>
      <c r="B5" s="184" t="s">
        <v>223</v>
      </c>
      <c r="C5" s="190">
        <v>2983</v>
      </c>
      <c r="D5" s="190">
        <v>4476</v>
      </c>
      <c r="E5" s="191">
        <v>4629311.85</v>
      </c>
    </row>
    <row r="6" spans="1:5" s="184" customFormat="1" ht="20.25">
      <c r="A6" s="184" t="s">
        <v>9</v>
      </c>
      <c r="B6" s="184" t="s">
        <v>224</v>
      </c>
      <c r="C6" s="190">
        <v>493</v>
      </c>
      <c r="D6" s="190">
        <v>762</v>
      </c>
      <c r="E6" s="191">
        <v>727347.98</v>
      </c>
    </row>
    <row r="7" spans="1:5" s="184" customFormat="1" ht="20.25">
      <c r="A7" s="184" t="s">
        <v>9</v>
      </c>
      <c r="B7" s="184" t="s">
        <v>225</v>
      </c>
      <c r="C7" s="190">
        <v>1071</v>
      </c>
      <c r="D7" s="190">
        <v>1707</v>
      </c>
      <c r="E7" s="191">
        <v>1505960.03</v>
      </c>
    </row>
    <row r="8" spans="1:5" s="184" customFormat="1" ht="20.25">
      <c r="A8" s="184" t="s">
        <v>9</v>
      </c>
      <c r="B8" s="184" t="s">
        <v>226</v>
      </c>
      <c r="C8" s="190">
        <v>366</v>
      </c>
      <c r="D8" s="190">
        <v>577</v>
      </c>
      <c r="E8" s="191">
        <v>515068.02</v>
      </c>
    </row>
    <row r="9" spans="1:5" s="184" customFormat="1" ht="20.25">
      <c r="A9" s="184" t="s">
        <v>9</v>
      </c>
      <c r="B9" s="184" t="s">
        <v>227</v>
      </c>
      <c r="C9" s="190">
        <v>348</v>
      </c>
      <c r="D9" s="190">
        <v>516</v>
      </c>
      <c r="E9" s="191">
        <v>494037.01</v>
      </c>
    </row>
    <row r="10" spans="1:5" s="184" customFormat="1" ht="20.25">
      <c r="A10" s="184" t="s">
        <v>9</v>
      </c>
      <c r="B10" s="184" t="s">
        <v>228</v>
      </c>
      <c r="C10" s="190">
        <v>341</v>
      </c>
      <c r="D10" s="190">
        <v>501</v>
      </c>
      <c r="E10" s="191">
        <v>457255.99</v>
      </c>
    </row>
    <row r="11" spans="1:5" s="184" customFormat="1" ht="20.25">
      <c r="A11" s="184" t="s">
        <v>9</v>
      </c>
      <c r="B11" s="184" t="s">
        <v>229</v>
      </c>
      <c r="C11" s="190">
        <v>223</v>
      </c>
      <c r="D11" s="190">
        <v>405</v>
      </c>
      <c r="E11" s="191">
        <v>314446.02</v>
      </c>
    </row>
    <row r="12" spans="1:5" s="184" customFormat="1" ht="20.25">
      <c r="A12" s="184" t="s">
        <v>9</v>
      </c>
      <c r="B12" s="184" t="s">
        <v>230</v>
      </c>
      <c r="C12" s="190">
        <v>287</v>
      </c>
      <c r="D12" s="190">
        <v>536</v>
      </c>
      <c r="E12" s="191">
        <v>453016.02</v>
      </c>
    </row>
    <row r="13" spans="1:5" s="184" customFormat="1" ht="20.25">
      <c r="A13" s="184" t="s">
        <v>9</v>
      </c>
      <c r="B13" s="184" t="s">
        <v>231</v>
      </c>
      <c r="C13" s="190">
        <v>486</v>
      </c>
      <c r="D13" s="190">
        <v>778</v>
      </c>
      <c r="E13" s="191">
        <v>680723.03</v>
      </c>
    </row>
    <row r="14" spans="1:5" s="184" customFormat="1" ht="20.25">
      <c r="A14" s="184" t="s">
        <v>48</v>
      </c>
      <c r="B14" s="184" t="s">
        <v>157</v>
      </c>
      <c r="C14" s="190">
        <v>329</v>
      </c>
      <c r="D14" s="190">
        <v>496</v>
      </c>
      <c r="E14" s="191">
        <v>276551</v>
      </c>
    </row>
    <row r="15" spans="1:5" s="184" customFormat="1" ht="20.25">
      <c r="A15" s="184" t="s">
        <v>48</v>
      </c>
      <c r="B15" s="184" t="s">
        <v>50</v>
      </c>
      <c r="C15" s="190">
        <v>627</v>
      </c>
      <c r="D15" s="190">
        <v>840</v>
      </c>
      <c r="E15" s="191">
        <v>426679</v>
      </c>
    </row>
    <row r="16" spans="1:5" s="184" customFormat="1" ht="20.25">
      <c r="A16" s="184" t="s">
        <v>48</v>
      </c>
      <c r="B16" s="184" t="s">
        <v>156</v>
      </c>
      <c r="C16" s="190">
        <v>481</v>
      </c>
      <c r="D16" s="190">
        <v>724</v>
      </c>
      <c r="E16" s="191">
        <v>369753</v>
      </c>
    </row>
    <row r="17" spans="1:5" s="184" customFormat="1" ht="20.25">
      <c r="A17" s="184" t="s">
        <v>48</v>
      </c>
      <c r="B17" s="184" t="s">
        <v>53</v>
      </c>
      <c r="C17" s="190">
        <v>287</v>
      </c>
      <c r="D17" s="190">
        <v>405</v>
      </c>
      <c r="E17" s="191">
        <v>222369</v>
      </c>
    </row>
    <row r="18" spans="1:5" s="184" customFormat="1" ht="20.25">
      <c r="A18" s="184" t="s">
        <v>48</v>
      </c>
      <c r="B18" s="184" t="s">
        <v>57</v>
      </c>
      <c r="C18" s="190">
        <v>253</v>
      </c>
      <c r="D18" s="190">
        <v>381</v>
      </c>
      <c r="E18" s="191">
        <v>205964</v>
      </c>
    </row>
    <row r="19" spans="1:5" s="184" customFormat="1" ht="20.25">
      <c r="A19" s="184" t="s">
        <v>48</v>
      </c>
      <c r="B19" s="184" t="s">
        <v>55</v>
      </c>
      <c r="C19" s="190">
        <v>312</v>
      </c>
      <c r="D19" s="190">
        <v>510</v>
      </c>
      <c r="E19" s="191">
        <v>262776</v>
      </c>
    </row>
    <row r="20" spans="1:5" s="184" customFormat="1" ht="20.25">
      <c r="A20" s="184" t="s">
        <v>48</v>
      </c>
      <c r="B20" s="184" t="s">
        <v>232</v>
      </c>
      <c r="C20" s="190">
        <v>178</v>
      </c>
      <c r="D20" s="190">
        <v>270</v>
      </c>
      <c r="E20" s="191">
        <v>142966</v>
      </c>
    </row>
    <row r="21" spans="1:5" s="184" customFormat="1" ht="20.25">
      <c r="A21" s="184" t="s">
        <v>48</v>
      </c>
      <c r="B21" s="184" t="s">
        <v>54</v>
      </c>
      <c r="C21" s="190">
        <v>283</v>
      </c>
      <c r="D21" s="190">
        <v>434</v>
      </c>
      <c r="E21" s="191">
        <v>210085</v>
      </c>
    </row>
    <row r="22" spans="1:5" s="184" customFormat="1" ht="20.25">
      <c r="A22" s="184" t="s">
        <v>48</v>
      </c>
      <c r="B22" s="184" t="s">
        <v>52</v>
      </c>
      <c r="C22" s="190">
        <v>773</v>
      </c>
      <c r="D22" s="190">
        <v>1304</v>
      </c>
      <c r="E22" s="191">
        <v>657452</v>
      </c>
    </row>
    <row r="23" spans="1:5" s="184" customFormat="1" ht="20.25">
      <c r="A23" s="184" t="s">
        <v>48</v>
      </c>
      <c r="B23" s="184" t="s">
        <v>56</v>
      </c>
      <c r="C23" s="190">
        <v>568</v>
      </c>
      <c r="D23" s="190">
        <v>880</v>
      </c>
      <c r="E23" s="191">
        <v>459115</v>
      </c>
    </row>
    <row r="24" spans="1:5" s="184" customFormat="1" ht="20.25">
      <c r="A24" s="184" t="s">
        <v>233</v>
      </c>
      <c r="B24" s="184" t="s">
        <v>234</v>
      </c>
      <c r="C24" s="190">
        <v>435</v>
      </c>
      <c r="D24" s="190">
        <v>861</v>
      </c>
      <c r="E24" s="191">
        <v>839003</v>
      </c>
    </row>
    <row r="25" spans="1:5" s="184" customFormat="1" ht="20.25">
      <c r="A25" s="184" t="s">
        <v>233</v>
      </c>
      <c r="B25" s="184" t="s">
        <v>235</v>
      </c>
      <c r="C25" s="190">
        <v>418</v>
      </c>
      <c r="D25" s="190">
        <v>810</v>
      </c>
      <c r="E25" s="191">
        <v>702516.99</v>
      </c>
    </row>
    <row r="26" spans="1:5" s="184" customFormat="1" ht="20.25">
      <c r="A26" s="184" t="s">
        <v>233</v>
      </c>
      <c r="B26" s="184" t="s">
        <v>236</v>
      </c>
      <c r="C26" s="190">
        <v>125</v>
      </c>
      <c r="D26" s="190">
        <v>260</v>
      </c>
      <c r="E26" s="191">
        <v>214047.8</v>
      </c>
    </row>
    <row r="27" spans="1:5" s="184" customFormat="1" ht="20.25">
      <c r="A27" s="184" t="s">
        <v>233</v>
      </c>
      <c r="B27" s="184" t="s">
        <v>237</v>
      </c>
      <c r="C27" s="190">
        <v>178</v>
      </c>
      <c r="D27" s="190">
        <v>430</v>
      </c>
      <c r="E27" s="191">
        <v>266924</v>
      </c>
    </row>
    <row r="28" spans="1:5" s="184" customFormat="1" ht="20.25">
      <c r="A28" s="184" t="s">
        <v>233</v>
      </c>
      <c r="B28" s="184" t="s">
        <v>238</v>
      </c>
      <c r="C28" s="190">
        <v>164</v>
      </c>
      <c r="D28" s="190">
        <v>392</v>
      </c>
      <c r="E28" s="191">
        <v>477742</v>
      </c>
    </row>
    <row r="29" spans="1:5" s="184" customFormat="1" ht="20.25">
      <c r="A29" s="184" t="s">
        <v>233</v>
      </c>
      <c r="B29" s="184" t="s">
        <v>239</v>
      </c>
      <c r="C29" s="190">
        <v>133</v>
      </c>
      <c r="D29" s="190">
        <v>333</v>
      </c>
      <c r="E29" s="191">
        <v>270234</v>
      </c>
    </row>
    <row r="30" spans="1:5" s="184" customFormat="1" ht="20.25">
      <c r="A30" s="184" t="s">
        <v>233</v>
      </c>
      <c r="B30" s="184" t="s">
        <v>240</v>
      </c>
      <c r="C30" s="190">
        <v>155</v>
      </c>
      <c r="D30" s="190">
        <v>448</v>
      </c>
      <c r="E30" s="191">
        <v>348541</v>
      </c>
    </row>
    <row r="31" spans="1:5" s="184" customFormat="1" ht="20.25">
      <c r="A31" s="184" t="s">
        <v>233</v>
      </c>
      <c r="B31" s="184" t="s">
        <v>241</v>
      </c>
      <c r="C31" s="190">
        <v>38</v>
      </c>
      <c r="D31" s="190">
        <v>80</v>
      </c>
      <c r="E31" s="191">
        <v>38107.44</v>
      </c>
    </row>
    <row r="32" spans="1:5" s="184" customFormat="1" ht="20.25">
      <c r="A32" s="184" t="s">
        <v>233</v>
      </c>
      <c r="B32" s="184" t="s">
        <v>242</v>
      </c>
      <c r="C32" s="190">
        <v>82</v>
      </c>
      <c r="D32" s="190">
        <v>178</v>
      </c>
      <c r="E32" s="191">
        <v>112354.35</v>
      </c>
    </row>
    <row r="33" spans="1:5" s="184" customFormat="1" ht="20.25">
      <c r="A33" s="184" t="s">
        <v>233</v>
      </c>
      <c r="B33" s="184" t="s">
        <v>243</v>
      </c>
      <c r="C33" s="190">
        <v>64</v>
      </c>
      <c r="D33" s="190">
        <v>163</v>
      </c>
      <c r="E33" s="191">
        <v>74488</v>
      </c>
    </row>
    <row r="34" spans="1:5" s="184" customFormat="1" ht="20.25">
      <c r="A34" s="184" t="s">
        <v>10</v>
      </c>
      <c r="B34" s="184" t="s">
        <v>244</v>
      </c>
      <c r="C34" s="190">
        <v>1143</v>
      </c>
      <c r="D34" s="190">
        <v>1639</v>
      </c>
      <c r="E34" s="191">
        <v>1510499</v>
      </c>
    </row>
    <row r="35" spans="1:5" s="184" customFormat="1" ht="20.25">
      <c r="A35" s="184" t="s">
        <v>10</v>
      </c>
      <c r="B35" s="184" t="s">
        <v>245</v>
      </c>
      <c r="C35" s="190">
        <v>351</v>
      </c>
      <c r="D35" s="190">
        <v>501</v>
      </c>
      <c r="E35" s="191">
        <v>486662</v>
      </c>
    </row>
    <row r="36" spans="1:5" s="184" customFormat="1" ht="20.25">
      <c r="A36" s="184" t="s">
        <v>10</v>
      </c>
      <c r="B36" s="184" t="s">
        <v>246</v>
      </c>
      <c r="C36" s="190">
        <v>88</v>
      </c>
      <c r="D36" s="190">
        <v>129</v>
      </c>
      <c r="E36" s="191">
        <v>116551.4</v>
      </c>
    </row>
    <row r="37" spans="1:5" s="184" customFormat="1" ht="20.25">
      <c r="A37" s="184" t="s">
        <v>10</v>
      </c>
      <c r="B37" s="184" t="s">
        <v>247</v>
      </c>
      <c r="C37" s="190">
        <v>19</v>
      </c>
      <c r="D37" s="190">
        <v>25</v>
      </c>
      <c r="E37" s="191">
        <v>26070</v>
      </c>
    </row>
    <row r="38" spans="1:5" s="184" customFormat="1" ht="20.25">
      <c r="A38" s="184" t="s">
        <v>10</v>
      </c>
      <c r="B38" s="184" t="s">
        <v>248</v>
      </c>
      <c r="C38" s="190">
        <v>165</v>
      </c>
      <c r="D38" s="190">
        <v>276</v>
      </c>
      <c r="E38" s="191">
        <v>219977</v>
      </c>
    </row>
    <row r="39" spans="1:5" s="184" customFormat="1" ht="20.25">
      <c r="A39" s="184" t="s">
        <v>10</v>
      </c>
      <c r="B39" s="184" t="s">
        <v>249</v>
      </c>
      <c r="C39" s="190">
        <v>215</v>
      </c>
      <c r="D39" s="190">
        <v>285</v>
      </c>
      <c r="E39" s="191">
        <v>276438.8</v>
      </c>
    </row>
    <row r="40" spans="1:5" s="184" customFormat="1" ht="20.25">
      <c r="A40" s="184" t="s">
        <v>10</v>
      </c>
      <c r="B40" s="184" t="s">
        <v>250</v>
      </c>
      <c r="C40" s="190">
        <v>5</v>
      </c>
      <c r="D40" s="190">
        <v>5</v>
      </c>
      <c r="E40" s="191">
        <v>6948</v>
      </c>
    </row>
    <row r="41" spans="1:5" s="184" customFormat="1" ht="20.25">
      <c r="A41" s="184" t="s">
        <v>40</v>
      </c>
      <c r="B41" s="184" t="s">
        <v>42</v>
      </c>
      <c r="C41" s="190">
        <v>753</v>
      </c>
      <c r="D41" s="190">
        <v>1610</v>
      </c>
      <c r="E41" s="191">
        <v>845905</v>
      </c>
    </row>
    <row r="42" spans="1:5" s="184" customFormat="1" ht="20.25">
      <c r="A42" s="184" t="s">
        <v>40</v>
      </c>
      <c r="B42" s="184" t="s">
        <v>152</v>
      </c>
      <c r="C42" s="190">
        <v>4432</v>
      </c>
      <c r="D42" s="190">
        <v>7586</v>
      </c>
      <c r="E42" s="191">
        <v>4053035</v>
      </c>
    </row>
    <row r="43" spans="1:5" s="184" customFormat="1" ht="20.25">
      <c r="A43" s="184" t="s">
        <v>40</v>
      </c>
      <c r="B43" s="184" t="s">
        <v>43</v>
      </c>
      <c r="C43" s="190">
        <v>588</v>
      </c>
      <c r="D43" s="190">
        <v>1455</v>
      </c>
      <c r="E43" s="191">
        <v>769527</v>
      </c>
    </row>
    <row r="44" spans="1:5" s="184" customFormat="1" ht="20.25">
      <c r="A44" s="184" t="s">
        <v>40</v>
      </c>
      <c r="B44" s="184" t="s">
        <v>45</v>
      </c>
      <c r="C44" s="190">
        <v>1699</v>
      </c>
      <c r="D44" s="190">
        <v>3816</v>
      </c>
      <c r="E44" s="191">
        <v>1959522</v>
      </c>
    </row>
    <row r="45" spans="1:5" s="184" customFormat="1" ht="20.25">
      <c r="A45" s="184" t="s">
        <v>40</v>
      </c>
      <c r="B45" s="184" t="s">
        <v>153</v>
      </c>
      <c r="C45" s="190">
        <v>220</v>
      </c>
      <c r="D45" s="190">
        <v>319</v>
      </c>
      <c r="E45" s="191">
        <v>160991</v>
      </c>
    </row>
    <row r="46" spans="1:5" s="184" customFormat="1" ht="20.25">
      <c r="A46" s="184" t="s">
        <v>40</v>
      </c>
      <c r="B46" s="184" t="s">
        <v>44</v>
      </c>
      <c r="C46" s="190">
        <v>622</v>
      </c>
      <c r="D46" s="190">
        <v>1214</v>
      </c>
      <c r="E46" s="191">
        <v>625830</v>
      </c>
    </row>
    <row r="47" spans="1:5" s="184" customFormat="1" ht="20.25">
      <c r="A47" s="184" t="s">
        <v>40</v>
      </c>
      <c r="B47" s="184" t="s">
        <v>47</v>
      </c>
      <c r="C47" s="190">
        <v>170</v>
      </c>
      <c r="D47" s="190">
        <v>372</v>
      </c>
      <c r="E47" s="191">
        <v>190520</v>
      </c>
    </row>
    <row r="48" spans="1:5" s="184" customFormat="1" ht="20.25">
      <c r="A48" s="184" t="s">
        <v>11</v>
      </c>
      <c r="B48" s="184" t="s">
        <v>251</v>
      </c>
      <c r="C48" s="190">
        <v>389</v>
      </c>
      <c r="D48" s="190">
        <v>720</v>
      </c>
      <c r="E48" s="191">
        <v>636181</v>
      </c>
    </row>
    <row r="49" spans="1:5" s="184" customFormat="1" ht="20.25">
      <c r="A49" s="184" t="s">
        <v>11</v>
      </c>
      <c r="B49" s="184" t="s">
        <v>252</v>
      </c>
      <c r="C49" s="190">
        <v>601</v>
      </c>
      <c r="D49" s="190">
        <v>1004</v>
      </c>
      <c r="E49" s="191">
        <v>798017</v>
      </c>
    </row>
    <row r="50" spans="1:5" s="184" customFormat="1" ht="20.25">
      <c r="A50" s="184" t="s">
        <v>11</v>
      </c>
      <c r="B50" s="184" t="s">
        <v>14</v>
      </c>
      <c r="C50" s="190">
        <v>1275</v>
      </c>
      <c r="D50" s="190">
        <v>2131</v>
      </c>
      <c r="E50" s="191">
        <v>1801618.34</v>
      </c>
    </row>
    <row r="51" spans="1:5" s="184" customFormat="1" ht="20.25">
      <c r="A51" s="184" t="s">
        <v>11</v>
      </c>
      <c r="B51" s="184" t="s">
        <v>253</v>
      </c>
      <c r="C51" s="190">
        <v>111</v>
      </c>
      <c r="D51" s="190">
        <v>221</v>
      </c>
      <c r="E51" s="191">
        <v>145927</v>
      </c>
    </row>
    <row r="52" spans="1:5" s="184" customFormat="1" ht="20.25">
      <c r="A52" s="184" t="s">
        <v>11</v>
      </c>
      <c r="B52" s="184" t="s">
        <v>254</v>
      </c>
      <c r="C52" s="190">
        <v>142</v>
      </c>
      <c r="D52" s="190">
        <v>201</v>
      </c>
      <c r="E52" s="191">
        <v>160052</v>
      </c>
    </row>
    <row r="53" spans="1:5" s="184" customFormat="1" ht="20.25">
      <c r="A53" s="184" t="s">
        <v>15</v>
      </c>
      <c r="B53" s="184" t="s">
        <v>141</v>
      </c>
      <c r="C53" s="190">
        <v>226</v>
      </c>
      <c r="D53" s="190">
        <v>347</v>
      </c>
      <c r="E53" s="191">
        <v>261284</v>
      </c>
    </row>
    <row r="54" spans="1:5" s="184" customFormat="1" ht="20.25">
      <c r="A54" s="184" t="s">
        <v>15</v>
      </c>
      <c r="B54" s="184" t="s">
        <v>18</v>
      </c>
      <c r="C54" s="190">
        <v>147</v>
      </c>
      <c r="D54" s="190">
        <v>218</v>
      </c>
      <c r="E54" s="191">
        <v>159130</v>
      </c>
    </row>
    <row r="55" spans="1:5" s="184" customFormat="1" ht="20.25">
      <c r="A55" s="184" t="s">
        <v>15</v>
      </c>
      <c r="B55" s="184" t="s">
        <v>142</v>
      </c>
      <c r="C55" s="190">
        <v>549</v>
      </c>
      <c r="D55" s="190">
        <v>878</v>
      </c>
      <c r="E55" s="191">
        <v>658393</v>
      </c>
    </row>
    <row r="56" spans="1:5" s="184" customFormat="1" ht="20.25">
      <c r="A56" s="184" t="s">
        <v>15</v>
      </c>
      <c r="B56" s="184" t="s">
        <v>21</v>
      </c>
      <c r="C56" s="190">
        <v>491</v>
      </c>
      <c r="D56" s="190">
        <v>921</v>
      </c>
      <c r="E56" s="191">
        <v>562200</v>
      </c>
    </row>
    <row r="57" spans="1:5" s="184" customFormat="1" ht="20.25">
      <c r="A57" s="184" t="s">
        <v>15</v>
      </c>
      <c r="B57" s="184" t="s">
        <v>22</v>
      </c>
      <c r="C57" s="190">
        <v>373</v>
      </c>
      <c r="D57" s="190">
        <v>623</v>
      </c>
      <c r="E57" s="191">
        <v>384458</v>
      </c>
    </row>
    <row r="58" spans="1:5" s="184" customFormat="1" ht="20.25">
      <c r="A58" s="184" t="s">
        <v>15</v>
      </c>
      <c r="B58" s="184" t="s">
        <v>20</v>
      </c>
      <c r="C58" s="190">
        <v>126</v>
      </c>
      <c r="D58" s="190">
        <v>196</v>
      </c>
      <c r="E58" s="191">
        <v>118214</v>
      </c>
    </row>
    <row r="59" spans="1:5" s="184" customFormat="1" ht="20.25">
      <c r="A59" s="184" t="s">
        <v>15</v>
      </c>
      <c r="B59" s="184" t="s">
        <v>23</v>
      </c>
      <c r="C59" s="190">
        <v>588</v>
      </c>
      <c r="D59" s="190">
        <v>1094</v>
      </c>
      <c r="E59" s="191">
        <v>672296</v>
      </c>
    </row>
    <row r="60" spans="1:5" s="184" customFormat="1" ht="20.25">
      <c r="A60" s="184" t="s">
        <v>85</v>
      </c>
      <c r="B60" s="184" t="s">
        <v>88</v>
      </c>
      <c r="C60" s="190">
        <v>570</v>
      </c>
      <c r="D60" s="190">
        <v>865</v>
      </c>
      <c r="E60" s="191">
        <v>495051</v>
      </c>
    </row>
    <row r="61" spans="1:5" s="184" customFormat="1" ht="20.25">
      <c r="A61" s="184" t="s">
        <v>85</v>
      </c>
      <c r="B61" s="184" t="s">
        <v>173</v>
      </c>
      <c r="C61" s="190">
        <v>772</v>
      </c>
      <c r="D61" s="190">
        <v>1218</v>
      </c>
      <c r="E61" s="191">
        <v>715256</v>
      </c>
    </row>
    <row r="62" spans="1:5" s="184" customFormat="1" ht="20.25">
      <c r="A62" s="184" t="s">
        <v>85</v>
      </c>
      <c r="B62" s="184" t="s">
        <v>86</v>
      </c>
      <c r="C62" s="190">
        <v>152</v>
      </c>
      <c r="D62" s="190">
        <v>264</v>
      </c>
      <c r="E62" s="191">
        <v>123102</v>
      </c>
    </row>
    <row r="63" spans="1:5" s="184" customFormat="1" ht="20.25">
      <c r="A63" s="184" t="s">
        <v>85</v>
      </c>
      <c r="B63" s="184" t="s">
        <v>87</v>
      </c>
      <c r="C63" s="190">
        <v>221</v>
      </c>
      <c r="D63" s="190">
        <v>331</v>
      </c>
      <c r="E63" s="191">
        <v>194448</v>
      </c>
    </row>
    <row r="64" spans="1:5" s="184" customFormat="1" ht="20.25">
      <c r="A64" s="184" t="s">
        <v>85</v>
      </c>
      <c r="B64" s="184" t="s">
        <v>90</v>
      </c>
      <c r="C64" s="190">
        <v>341</v>
      </c>
      <c r="D64" s="190">
        <v>660</v>
      </c>
      <c r="E64" s="191">
        <v>331980</v>
      </c>
    </row>
    <row r="65" spans="1:5" s="184" customFormat="1" ht="20.25">
      <c r="A65" s="184" t="s">
        <v>85</v>
      </c>
      <c r="B65" s="184" t="s">
        <v>93</v>
      </c>
      <c r="C65" s="190">
        <v>1785</v>
      </c>
      <c r="D65" s="190">
        <v>3796</v>
      </c>
      <c r="E65" s="191">
        <v>1720019</v>
      </c>
    </row>
    <row r="66" spans="1:5" s="184" customFormat="1" ht="20.25">
      <c r="A66" s="184" t="s">
        <v>85</v>
      </c>
      <c r="B66" s="184" t="s">
        <v>94</v>
      </c>
      <c r="C66" s="190">
        <v>1762</v>
      </c>
      <c r="D66" s="190">
        <v>2856</v>
      </c>
      <c r="E66" s="191">
        <v>1445417</v>
      </c>
    </row>
    <row r="67" spans="1:5" s="184" customFormat="1" ht="20.25">
      <c r="A67" s="184" t="s">
        <v>85</v>
      </c>
      <c r="B67" s="184" t="s">
        <v>92</v>
      </c>
      <c r="C67" s="190">
        <v>2054</v>
      </c>
      <c r="D67" s="190">
        <v>4434</v>
      </c>
      <c r="E67" s="191">
        <v>2126622</v>
      </c>
    </row>
    <row r="68" spans="1:5" s="184" customFormat="1" ht="20.25">
      <c r="A68" s="184" t="s">
        <v>85</v>
      </c>
      <c r="B68" s="184" t="s">
        <v>91</v>
      </c>
      <c r="C68" s="190">
        <v>17</v>
      </c>
      <c r="D68" s="190">
        <v>35</v>
      </c>
      <c r="E68" s="191">
        <v>17605</v>
      </c>
    </row>
    <row r="69" spans="1:5" s="184" customFormat="1" ht="20.25">
      <c r="A69" s="184" t="s">
        <v>85</v>
      </c>
      <c r="B69" s="184" t="s">
        <v>255</v>
      </c>
      <c r="C69" s="190">
        <v>266</v>
      </c>
      <c r="D69" s="190">
        <v>432</v>
      </c>
      <c r="E69" s="191">
        <v>179411</v>
      </c>
    </row>
    <row r="70" spans="1:5" s="184" customFormat="1" ht="20.25">
      <c r="A70" s="184" t="s">
        <v>85</v>
      </c>
      <c r="B70" s="184" t="s">
        <v>256</v>
      </c>
      <c r="C70" s="190">
        <v>34</v>
      </c>
      <c r="D70" s="190">
        <v>54</v>
      </c>
      <c r="E70" s="191">
        <v>23956</v>
      </c>
    </row>
    <row r="71" spans="1:5" s="184" customFormat="1" ht="20.25">
      <c r="A71" s="184" t="s">
        <v>95</v>
      </c>
      <c r="B71" s="184" t="s">
        <v>96</v>
      </c>
      <c r="C71" s="190">
        <v>2628</v>
      </c>
      <c r="D71" s="190">
        <v>6167</v>
      </c>
      <c r="E71" s="191">
        <v>3097713</v>
      </c>
    </row>
    <row r="72" spans="1:5" s="184" customFormat="1" ht="20.25">
      <c r="A72" s="184" t="s">
        <v>95</v>
      </c>
      <c r="B72" s="184" t="s">
        <v>176</v>
      </c>
      <c r="C72" s="190">
        <v>1569</v>
      </c>
      <c r="D72" s="190">
        <v>2964</v>
      </c>
      <c r="E72" s="191">
        <v>1491209</v>
      </c>
    </row>
    <row r="73" spans="1:5" s="184" customFormat="1" ht="20.25">
      <c r="A73" s="184" t="s">
        <v>95</v>
      </c>
      <c r="B73" s="184" t="s">
        <v>99</v>
      </c>
      <c r="C73" s="190">
        <v>914</v>
      </c>
      <c r="D73" s="190">
        <v>1899</v>
      </c>
      <c r="E73" s="191">
        <v>1025023</v>
      </c>
    </row>
    <row r="74" spans="1:5" s="184" customFormat="1" ht="20.25">
      <c r="A74" s="184" t="s">
        <v>95</v>
      </c>
      <c r="B74" s="184" t="s">
        <v>100</v>
      </c>
      <c r="C74" s="190">
        <v>956</v>
      </c>
      <c r="D74" s="190">
        <v>2281</v>
      </c>
      <c r="E74" s="191">
        <v>1148234</v>
      </c>
    </row>
    <row r="75" spans="1:5" s="184" customFormat="1" ht="20.25">
      <c r="A75" s="184" t="s">
        <v>95</v>
      </c>
      <c r="B75" s="184" t="s">
        <v>98</v>
      </c>
      <c r="C75" s="190">
        <v>879</v>
      </c>
      <c r="D75" s="190">
        <v>1803</v>
      </c>
      <c r="E75" s="191">
        <v>914867</v>
      </c>
    </row>
    <row r="76" spans="1:5" s="184" customFormat="1" ht="20.25">
      <c r="A76" s="184" t="s">
        <v>95</v>
      </c>
      <c r="B76" s="184" t="s">
        <v>248</v>
      </c>
      <c r="C76" s="190">
        <v>14</v>
      </c>
      <c r="D76" s="190">
        <v>37</v>
      </c>
      <c r="E76" s="191">
        <v>18611</v>
      </c>
    </row>
    <row r="77" spans="1:5" s="184" customFormat="1" ht="20.25">
      <c r="A77" s="184" t="s">
        <v>95</v>
      </c>
      <c r="B77" s="184" t="s">
        <v>257</v>
      </c>
      <c r="C77" s="190">
        <v>197</v>
      </c>
      <c r="D77" s="190">
        <v>443</v>
      </c>
      <c r="E77" s="191">
        <v>201119</v>
      </c>
    </row>
    <row r="78" spans="1:5" s="184" customFormat="1" ht="20.25">
      <c r="A78" s="184" t="s">
        <v>31</v>
      </c>
      <c r="B78" s="184" t="s">
        <v>32</v>
      </c>
      <c r="C78" s="190">
        <v>716</v>
      </c>
      <c r="D78" s="190">
        <v>1375</v>
      </c>
      <c r="E78" s="191">
        <v>748885</v>
      </c>
    </row>
    <row r="79" spans="1:5" s="184" customFormat="1" ht="20.25">
      <c r="A79" s="184" t="s">
        <v>31</v>
      </c>
      <c r="B79" s="184" t="s">
        <v>148</v>
      </c>
      <c r="C79" s="190">
        <v>40</v>
      </c>
      <c r="D79" s="190">
        <v>71</v>
      </c>
      <c r="E79" s="191">
        <v>38853</v>
      </c>
    </row>
    <row r="80" spans="1:5" s="184" customFormat="1" ht="20.25">
      <c r="A80" s="184" t="s">
        <v>31</v>
      </c>
      <c r="B80" s="184" t="s">
        <v>36</v>
      </c>
      <c r="C80" s="190">
        <v>110</v>
      </c>
      <c r="D80" s="190">
        <v>140</v>
      </c>
      <c r="E80" s="191">
        <v>66011</v>
      </c>
    </row>
    <row r="81" spans="1:5" s="184" customFormat="1" ht="20.25">
      <c r="A81" s="184" t="s">
        <v>31</v>
      </c>
      <c r="B81" s="184" t="s">
        <v>38</v>
      </c>
      <c r="C81" s="190">
        <v>198</v>
      </c>
      <c r="D81" s="190">
        <v>371</v>
      </c>
      <c r="E81" s="191">
        <v>230682</v>
      </c>
    </row>
    <row r="82" spans="1:5" s="184" customFormat="1" ht="20.25">
      <c r="A82" s="184" t="s">
        <v>31</v>
      </c>
      <c r="B82" s="184" t="s">
        <v>37</v>
      </c>
      <c r="C82" s="190">
        <v>141</v>
      </c>
      <c r="D82" s="190">
        <v>235</v>
      </c>
      <c r="E82" s="191">
        <v>141676</v>
      </c>
    </row>
    <row r="83" spans="1:5" s="184" customFormat="1" ht="20.25">
      <c r="A83" s="184" t="s">
        <v>31</v>
      </c>
      <c r="B83" s="184" t="s">
        <v>39</v>
      </c>
      <c r="C83" s="190">
        <v>198</v>
      </c>
      <c r="D83" s="190">
        <v>271</v>
      </c>
      <c r="E83" s="191">
        <v>153507</v>
      </c>
    </row>
    <row r="84" spans="1:5" s="184" customFormat="1" ht="20.25">
      <c r="A84" s="184" t="s">
        <v>31</v>
      </c>
      <c r="B84" s="184" t="s">
        <v>149</v>
      </c>
      <c r="C84" s="190">
        <v>203</v>
      </c>
      <c r="D84" s="190">
        <v>349</v>
      </c>
      <c r="E84" s="191">
        <v>191243</v>
      </c>
    </row>
    <row r="85" spans="1:5" s="184" customFormat="1" ht="20.25">
      <c r="A85" s="184" t="s">
        <v>31</v>
      </c>
      <c r="B85" s="184" t="s">
        <v>34</v>
      </c>
      <c r="C85" s="190">
        <v>732</v>
      </c>
      <c r="D85" s="190">
        <v>890</v>
      </c>
      <c r="E85" s="191">
        <v>674491</v>
      </c>
    </row>
    <row r="86" spans="1:5" s="184" customFormat="1" ht="20.25">
      <c r="A86" s="184" t="s">
        <v>31</v>
      </c>
      <c r="B86" s="184" t="s">
        <v>258</v>
      </c>
      <c r="C86" s="190">
        <v>68</v>
      </c>
      <c r="D86" s="190">
        <v>109</v>
      </c>
      <c r="E86" s="191">
        <v>70676</v>
      </c>
    </row>
    <row r="87" spans="1:5" s="184" customFormat="1" ht="20.25">
      <c r="A87" s="184" t="s">
        <v>24</v>
      </c>
      <c r="B87" s="184" t="s">
        <v>26</v>
      </c>
      <c r="C87" s="190">
        <v>493</v>
      </c>
      <c r="D87" s="190">
        <v>938</v>
      </c>
      <c r="E87" s="191">
        <v>523794</v>
      </c>
    </row>
    <row r="88" spans="1:5" s="184" customFormat="1" ht="20.25">
      <c r="A88" s="184" t="s">
        <v>24</v>
      </c>
      <c r="B88" s="184" t="s">
        <v>145</v>
      </c>
      <c r="C88" s="190">
        <v>236</v>
      </c>
      <c r="D88" s="190">
        <v>394</v>
      </c>
      <c r="E88" s="191">
        <v>213192</v>
      </c>
    </row>
    <row r="89" spans="1:5" s="184" customFormat="1" ht="20.25">
      <c r="A89" s="184" t="s">
        <v>24</v>
      </c>
      <c r="B89" s="184" t="s">
        <v>30</v>
      </c>
      <c r="C89" s="190">
        <v>403</v>
      </c>
      <c r="D89" s="190">
        <v>784</v>
      </c>
      <c r="E89" s="191">
        <v>416923</v>
      </c>
    </row>
    <row r="90" spans="1:5" s="184" customFormat="1" ht="20.25">
      <c r="A90" s="184" t="s">
        <v>24</v>
      </c>
      <c r="B90" s="184" t="s">
        <v>28</v>
      </c>
      <c r="C90" s="190">
        <v>1006</v>
      </c>
      <c r="D90" s="190">
        <v>2204</v>
      </c>
      <c r="E90" s="191">
        <v>1292623</v>
      </c>
    </row>
    <row r="91" spans="1:5" s="184" customFormat="1" ht="20.25">
      <c r="A91" s="184" t="s">
        <v>24</v>
      </c>
      <c r="B91" s="184" t="s">
        <v>29</v>
      </c>
      <c r="C91" s="190">
        <v>385</v>
      </c>
      <c r="D91" s="190">
        <v>846</v>
      </c>
      <c r="E91" s="191">
        <v>450371</v>
      </c>
    </row>
    <row r="92" spans="1:5" s="184" customFormat="1" ht="20.25">
      <c r="A92" s="184" t="s">
        <v>24</v>
      </c>
      <c r="B92" s="184" t="s">
        <v>259</v>
      </c>
      <c r="C92" s="190">
        <v>40</v>
      </c>
      <c r="D92" s="190">
        <v>81</v>
      </c>
      <c r="E92" s="191">
        <v>44057</v>
      </c>
    </row>
    <row r="93" spans="1:5" s="184" customFormat="1" ht="20.25">
      <c r="A93" s="184" t="s">
        <v>24</v>
      </c>
      <c r="B93" s="184" t="s">
        <v>260</v>
      </c>
      <c r="C93" s="190">
        <v>65</v>
      </c>
      <c r="D93" s="190">
        <v>148</v>
      </c>
      <c r="E93" s="191">
        <v>100312</v>
      </c>
    </row>
    <row r="94" spans="1:5" s="184" customFormat="1" ht="20.25">
      <c r="A94" s="184" t="s">
        <v>66</v>
      </c>
      <c r="B94" s="184" t="s">
        <v>163</v>
      </c>
      <c r="C94" s="190">
        <v>670</v>
      </c>
      <c r="D94" s="190">
        <v>1118</v>
      </c>
      <c r="E94" s="191">
        <v>646240</v>
      </c>
    </row>
    <row r="95" spans="1:5" s="184" customFormat="1" ht="20.25">
      <c r="A95" s="184" t="s">
        <v>66</v>
      </c>
      <c r="B95" s="184" t="s">
        <v>164</v>
      </c>
      <c r="C95" s="190">
        <v>328</v>
      </c>
      <c r="D95" s="190">
        <v>559</v>
      </c>
      <c r="E95" s="191">
        <v>286936</v>
      </c>
    </row>
    <row r="96" spans="1:5" s="184" customFormat="1" ht="20.25">
      <c r="A96" s="184" t="s">
        <v>66</v>
      </c>
      <c r="B96" s="184" t="s">
        <v>74</v>
      </c>
      <c r="C96" s="190">
        <v>699</v>
      </c>
      <c r="D96" s="190">
        <v>1252</v>
      </c>
      <c r="E96" s="191">
        <v>630808</v>
      </c>
    </row>
    <row r="97" spans="1:5" s="184" customFormat="1" ht="20.25">
      <c r="A97" s="184" t="s">
        <v>66</v>
      </c>
      <c r="B97" s="184" t="s">
        <v>72</v>
      </c>
      <c r="C97" s="190">
        <v>615</v>
      </c>
      <c r="D97" s="190">
        <v>1001</v>
      </c>
      <c r="E97" s="191">
        <v>507056.01</v>
      </c>
    </row>
    <row r="98" spans="1:5" s="184" customFormat="1" ht="20.25">
      <c r="A98" s="184" t="s">
        <v>66</v>
      </c>
      <c r="B98" s="184" t="s">
        <v>73</v>
      </c>
      <c r="C98" s="190">
        <v>277</v>
      </c>
      <c r="D98" s="190">
        <v>416</v>
      </c>
      <c r="E98" s="191">
        <v>214794</v>
      </c>
    </row>
    <row r="99" spans="1:5" s="184" customFormat="1" ht="20.25">
      <c r="A99" s="184" t="s">
        <v>66</v>
      </c>
      <c r="B99" s="184" t="s">
        <v>69</v>
      </c>
      <c r="C99" s="190">
        <v>283</v>
      </c>
      <c r="D99" s="190">
        <v>456</v>
      </c>
      <c r="E99" s="191">
        <v>231110</v>
      </c>
    </row>
    <row r="100" spans="1:5" s="184" customFormat="1" ht="20.25">
      <c r="A100" s="184" t="s">
        <v>66</v>
      </c>
      <c r="B100" s="184" t="s">
        <v>70</v>
      </c>
      <c r="C100" s="190">
        <v>198</v>
      </c>
      <c r="D100" s="190">
        <v>311</v>
      </c>
      <c r="E100" s="191">
        <v>156433</v>
      </c>
    </row>
    <row r="101" spans="1:5" s="184" customFormat="1" ht="20.25">
      <c r="A101" s="184" t="s">
        <v>66</v>
      </c>
      <c r="B101" s="184" t="s">
        <v>71</v>
      </c>
      <c r="C101" s="190">
        <v>1401</v>
      </c>
      <c r="D101" s="190">
        <v>2567</v>
      </c>
      <c r="E101" s="191">
        <v>1321660</v>
      </c>
    </row>
    <row r="102" spans="1:5" s="184" customFormat="1" ht="20.25">
      <c r="A102" s="184" t="s">
        <v>75</v>
      </c>
      <c r="B102" s="184" t="s">
        <v>261</v>
      </c>
      <c r="C102" s="190">
        <v>1258</v>
      </c>
      <c r="D102" s="190">
        <v>2861</v>
      </c>
      <c r="E102" s="191">
        <v>1459423</v>
      </c>
    </row>
    <row r="103" spans="1:5" s="184" customFormat="1" ht="20.25">
      <c r="A103" s="184" t="s">
        <v>75</v>
      </c>
      <c r="B103" s="184" t="s">
        <v>77</v>
      </c>
      <c r="C103" s="190">
        <v>3131</v>
      </c>
      <c r="D103" s="190">
        <v>7983</v>
      </c>
      <c r="E103" s="191">
        <v>4071330</v>
      </c>
    </row>
    <row r="104" spans="1:5" s="184" customFormat="1" ht="20.25">
      <c r="A104" s="184" t="s">
        <v>75</v>
      </c>
      <c r="B104" s="184" t="s">
        <v>78</v>
      </c>
      <c r="C104" s="190">
        <v>289</v>
      </c>
      <c r="D104" s="190">
        <v>490</v>
      </c>
      <c r="E104" s="191">
        <v>249956</v>
      </c>
    </row>
    <row r="105" spans="1:5" s="184" customFormat="1" ht="20.25">
      <c r="A105" s="184" t="s">
        <v>75</v>
      </c>
      <c r="B105" s="184" t="s">
        <v>79</v>
      </c>
      <c r="C105" s="190">
        <v>3089</v>
      </c>
      <c r="D105" s="190">
        <v>8155</v>
      </c>
      <c r="E105" s="191">
        <v>4159050</v>
      </c>
    </row>
    <row r="106" spans="1:5" s="184" customFormat="1" ht="20.25">
      <c r="A106" s="184" t="s">
        <v>75</v>
      </c>
      <c r="B106" s="184" t="s">
        <v>262</v>
      </c>
      <c r="C106" s="190">
        <v>113</v>
      </c>
      <c r="D106" s="190">
        <v>218</v>
      </c>
      <c r="E106" s="191">
        <v>107480</v>
      </c>
    </row>
    <row r="107" spans="1:5" s="184" customFormat="1" ht="20.25">
      <c r="A107" s="184" t="s">
        <v>75</v>
      </c>
      <c r="B107" s="184" t="s">
        <v>263</v>
      </c>
      <c r="C107" s="190">
        <v>64</v>
      </c>
      <c r="D107" s="190">
        <v>134</v>
      </c>
      <c r="E107" s="191">
        <v>61110</v>
      </c>
    </row>
    <row r="108" spans="1:5" s="184" customFormat="1" ht="20.25">
      <c r="A108" s="184" t="s">
        <v>59</v>
      </c>
      <c r="B108" s="184" t="s">
        <v>160</v>
      </c>
      <c r="C108" s="190">
        <v>1032</v>
      </c>
      <c r="D108" s="190">
        <v>2321</v>
      </c>
      <c r="E108" s="191">
        <v>1167718</v>
      </c>
    </row>
    <row r="109" spans="1:5" s="184" customFormat="1" ht="20.25">
      <c r="A109" s="184" t="s">
        <v>59</v>
      </c>
      <c r="B109" s="184" t="s">
        <v>65</v>
      </c>
      <c r="C109" s="190">
        <v>697</v>
      </c>
      <c r="D109" s="190">
        <v>1281</v>
      </c>
      <c r="E109" s="191">
        <v>722915</v>
      </c>
    </row>
    <row r="110" spans="1:5" s="184" customFormat="1" ht="20.25">
      <c r="A110" s="184" t="s">
        <v>59</v>
      </c>
      <c r="B110" s="184" t="s">
        <v>64</v>
      </c>
      <c r="C110" s="190">
        <v>931</v>
      </c>
      <c r="D110" s="190">
        <v>1583</v>
      </c>
      <c r="E110" s="191">
        <v>917613</v>
      </c>
    </row>
    <row r="111" spans="1:5" s="184" customFormat="1" ht="20.25">
      <c r="A111" s="184" t="s">
        <v>59</v>
      </c>
      <c r="B111" s="184" t="s">
        <v>63</v>
      </c>
      <c r="C111" s="190">
        <v>366</v>
      </c>
      <c r="D111" s="190">
        <v>673</v>
      </c>
      <c r="E111" s="191">
        <v>368010</v>
      </c>
    </row>
    <row r="112" spans="1:5" s="184" customFormat="1" ht="20.25">
      <c r="A112" s="184" t="s">
        <v>59</v>
      </c>
      <c r="B112" s="184" t="s">
        <v>62</v>
      </c>
      <c r="C112" s="190">
        <v>360</v>
      </c>
      <c r="D112" s="190">
        <v>670</v>
      </c>
      <c r="E112" s="191">
        <v>452157</v>
      </c>
    </row>
    <row r="113" spans="1:5" s="184" customFormat="1" ht="20.25">
      <c r="A113" s="184" t="s">
        <v>59</v>
      </c>
      <c r="B113" s="184" t="s">
        <v>61</v>
      </c>
      <c r="C113" s="190">
        <v>309</v>
      </c>
      <c r="D113" s="190">
        <v>673</v>
      </c>
      <c r="E113" s="191">
        <v>359340</v>
      </c>
    </row>
    <row r="114" spans="1:5" s="184" customFormat="1" ht="20.25">
      <c r="A114" s="184" t="s">
        <v>59</v>
      </c>
      <c r="B114" s="184" t="s">
        <v>264</v>
      </c>
      <c r="C114" s="190">
        <v>81</v>
      </c>
      <c r="D114" s="190">
        <v>160</v>
      </c>
      <c r="E114" s="191">
        <v>91161</v>
      </c>
    </row>
    <row r="115" spans="1:5" s="184" customFormat="1" ht="20.25">
      <c r="A115" s="184" t="s">
        <v>80</v>
      </c>
      <c r="B115" s="184" t="s">
        <v>170</v>
      </c>
      <c r="C115" s="190">
        <v>2528</v>
      </c>
      <c r="D115" s="190">
        <v>5386</v>
      </c>
      <c r="E115" s="191">
        <v>3010800</v>
      </c>
    </row>
    <row r="116" spans="1:5" s="184" customFormat="1" ht="20.25">
      <c r="A116" s="184" t="s">
        <v>80</v>
      </c>
      <c r="B116" s="184" t="s">
        <v>83</v>
      </c>
      <c r="C116" s="190">
        <v>427</v>
      </c>
      <c r="D116" s="190">
        <v>915</v>
      </c>
      <c r="E116" s="191">
        <v>497058</v>
      </c>
    </row>
    <row r="117" spans="1:5" s="184" customFormat="1" ht="20.25">
      <c r="A117" s="184" t="s">
        <v>80</v>
      </c>
      <c r="B117" s="184" t="s">
        <v>265</v>
      </c>
      <c r="C117" s="190">
        <v>714</v>
      </c>
      <c r="D117" s="190">
        <v>1451</v>
      </c>
      <c r="E117" s="191">
        <v>746852</v>
      </c>
    </row>
    <row r="118" spans="1:5" s="184" customFormat="1" ht="20.25">
      <c r="A118" s="184" t="s">
        <v>80</v>
      </c>
      <c r="B118" s="184" t="s">
        <v>84</v>
      </c>
      <c r="C118" s="190">
        <v>1378</v>
      </c>
      <c r="D118" s="190">
        <v>2255</v>
      </c>
      <c r="E118" s="191">
        <v>1182552</v>
      </c>
    </row>
    <row r="119" spans="1:5" s="184" customFormat="1" ht="20.25">
      <c r="A119" s="184" t="s">
        <v>80</v>
      </c>
      <c r="B119" s="184" t="s">
        <v>266</v>
      </c>
      <c r="C119" s="190">
        <v>230</v>
      </c>
      <c r="D119" s="190">
        <v>373</v>
      </c>
      <c r="E119" s="191">
        <v>216600</v>
      </c>
    </row>
    <row r="120" spans="1:5" s="184" customFormat="1" ht="20.25">
      <c r="A120" s="184" t="s">
        <v>80</v>
      </c>
      <c r="B120" s="184" t="s">
        <v>248</v>
      </c>
      <c r="C120" s="190">
        <v>50</v>
      </c>
      <c r="D120" s="190">
        <v>95</v>
      </c>
      <c r="E120" s="191">
        <v>51475</v>
      </c>
    </row>
    <row r="121" spans="1:5" s="184" customFormat="1" ht="20.25">
      <c r="A121" s="184" t="s">
        <v>101</v>
      </c>
      <c r="B121" s="184" t="s">
        <v>16</v>
      </c>
      <c r="C121" s="190">
        <v>18</v>
      </c>
      <c r="D121" s="190">
        <v>19</v>
      </c>
      <c r="E121" s="191">
        <v>10830</v>
      </c>
    </row>
    <row r="122" spans="1:5" s="184" customFormat="1" ht="20.25">
      <c r="A122" s="184" t="s">
        <v>101</v>
      </c>
      <c r="B122" s="184" t="s">
        <v>179</v>
      </c>
      <c r="C122" s="190">
        <v>274</v>
      </c>
      <c r="D122" s="190">
        <v>416</v>
      </c>
      <c r="E122" s="191">
        <v>219305</v>
      </c>
    </row>
    <row r="123" spans="1:5" s="184" customFormat="1" ht="20.25">
      <c r="A123" s="184" t="s">
        <v>101</v>
      </c>
      <c r="B123" s="184" t="s">
        <v>180</v>
      </c>
      <c r="C123" s="190">
        <v>256</v>
      </c>
      <c r="D123" s="190">
        <v>458</v>
      </c>
      <c r="E123" s="191">
        <v>230380</v>
      </c>
    </row>
    <row r="124" spans="1:5" s="184" customFormat="1" ht="20.25">
      <c r="A124" s="184" t="s">
        <v>101</v>
      </c>
      <c r="B124" s="184" t="s">
        <v>104</v>
      </c>
      <c r="C124" s="190">
        <v>247</v>
      </c>
      <c r="D124" s="190">
        <v>514</v>
      </c>
      <c r="E124" s="191">
        <v>266220</v>
      </c>
    </row>
    <row r="125" spans="1:5" s="184" customFormat="1" ht="20.25">
      <c r="A125" s="184" t="s">
        <v>101</v>
      </c>
      <c r="B125" s="184" t="s">
        <v>106</v>
      </c>
      <c r="C125" s="190">
        <v>146</v>
      </c>
      <c r="D125" s="190">
        <v>213</v>
      </c>
      <c r="E125" s="191">
        <v>118895</v>
      </c>
    </row>
    <row r="126" spans="1:5" s="184" customFormat="1" ht="20.25">
      <c r="A126" s="184" t="s">
        <v>101</v>
      </c>
      <c r="B126" s="184" t="s">
        <v>267</v>
      </c>
      <c r="C126" s="190">
        <v>128</v>
      </c>
      <c r="D126" s="190">
        <v>154</v>
      </c>
      <c r="E126" s="191">
        <v>250088</v>
      </c>
    </row>
    <row r="127" spans="1:5" s="184" customFormat="1" ht="20.25">
      <c r="A127" s="184" t="s">
        <v>101</v>
      </c>
      <c r="B127" s="184" t="s">
        <v>268</v>
      </c>
      <c r="C127" s="190">
        <v>112</v>
      </c>
      <c r="D127" s="190">
        <v>169</v>
      </c>
      <c r="E127" s="191">
        <v>85007</v>
      </c>
    </row>
    <row r="128" spans="1:5" s="184" customFormat="1" ht="20.25">
      <c r="A128" s="184" t="s">
        <v>101</v>
      </c>
      <c r="B128" s="184" t="s">
        <v>107</v>
      </c>
      <c r="C128" s="190">
        <v>1202</v>
      </c>
      <c r="D128" s="190">
        <v>2114</v>
      </c>
      <c r="E128" s="191">
        <v>1063872</v>
      </c>
    </row>
    <row r="129" spans="1:5" s="184" customFormat="1" ht="20.25">
      <c r="A129" s="184" t="s">
        <v>101</v>
      </c>
      <c r="B129" s="184" t="s">
        <v>105</v>
      </c>
      <c r="C129" s="190">
        <v>487</v>
      </c>
      <c r="D129" s="190">
        <v>757</v>
      </c>
      <c r="E129" s="191">
        <v>389978</v>
      </c>
    </row>
    <row r="130" spans="1:5" s="184" customFormat="1" ht="20.25">
      <c r="A130" s="184" t="s">
        <v>12</v>
      </c>
      <c r="B130" s="184" t="s">
        <v>269</v>
      </c>
      <c r="C130" s="190">
        <v>1490</v>
      </c>
      <c r="D130" s="190">
        <v>2752</v>
      </c>
      <c r="E130" s="191">
        <v>1351733.61</v>
      </c>
    </row>
    <row r="131" spans="1:5" s="184" customFormat="1" ht="20.25">
      <c r="A131" s="184" t="s">
        <v>13</v>
      </c>
      <c r="B131" s="184" t="s">
        <v>270</v>
      </c>
      <c r="C131" s="190">
        <v>1091</v>
      </c>
      <c r="D131" s="190">
        <v>2085</v>
      </c>
      <c r="E131" s="191">
        <v>1529896</v>
      </c>
    </row>
    <row r="132" spans="1:5" s="184" customFormat="1" ht="20.25">
      <c r="A132" s="184" t="s">
        <v>110</v>
      </c>
      <c r="B132" s="184" t="s">
        <v>183</v>
      </c>
      <c r="C132" s="190">
        <v>392</v>
      </c>
      <c r="D132" s="190">
        <v>693</v>
      </c>
      <c r="E132" s="191">
        <v>360263</v>
      </c>
    </row>
    <row r="133" spans="1:5" s="184" customFormat="1" ht="20.25">
      <c r="A133" s="184" t="s">
        <v>110</v>
      </c>
      <c r="B133" s="184" t="s">
        <v>111</v>
      </c>
      <c r="C133" s="190">
        <v>528</v>
      </c>
      <c r="D133" s="190">
        <v>966</v>
      </c>
      <c r="E133" s="191">
        <v>489309</v>
      </c>
    </row>
    <row r="134" spans="1:5" s="184" customFormat="1" ht="20.25">
      <c r="A134" s="184" t="s">
        <v>110</v>
      </c>
      <c r="B134" s="184" t="s">
        <v>113</v>
      </c>
      <c r="C134" s="190">
        <v>1225</v>
      </c>
      <c r="D134" s="190">
        <v>1941</v>
      </c>
      <c r="E134" s="191">
        <v>980108</v>
      </c>
    </row>
    <row r="135" spans="1:5" s="184" customFormat="1" ht="20.25">
      <c r="A135" s="184" t="s">
        <v>110</v>
      </c>
      <c r="B135" s="184" t="s">
        <v>271</v>
      </c>
      <c r="C135" s="190">
        <v>172</v>
      </c>
      <c r="D135" s="190">
        <v>302</v>
      </c>
      <c r="E135" s="191">
        <v>151648</v>
      </c>
    </row>
    <row r="136" spans="1:5" s="184" customFormat="1" ht="20.25">
      <c r="A136" s="184" t="s">
        <v>114</v>
      </c>
      <c r="B136" s="184" t="s">
        <v>115</v>
      </c>
      <c r="C136" s="190">
        <v>612</v>
      </c>
      <c r="D136" s="190">
        <v>1167</v>
      </c>
      <c r="E136" s="191">
        <v>635148</v>
      </c>
    </row>
    <row r="137" spans="1:5" s="184" customFormat="1" ht="20.25">
      <c r="A137" s="184" t="s">
        <v>114</v>
      </c>
      <c r="B137" s="184" t="s">
        <v>186</v>
      </c>
      <c r="C137" s="190">
        <v>153</v>
      </c>
      <c r="D137" s="190">
        <v>277</v>
      </c>
      <c r="E137" s="191">
        <v>144040</v>
      </c>
    </row>
    <row r="138" spans="1:5" s="184" customFormat="1" ht="20.25">
      <c r="A138" s="184" t="s">
        <v>114</v>
      </c>
      <c r="B138" s="184" t="s">
        <v>119</v>
      </c>
      <c r="C138" s="190">
        <v>635</v>
      </c>
      <c r="D138" s="190">
        <v>1624</v>
      </c>
      <c r="E138" s="191">
        <v>846999</v>
      </c>
    </row>
    <row r="139" spans="1:5" s="184" customFormat="1" ht="20.25">
      <c r="A139" s="184" t="s">
        <v>114</v>
      </c>
      <c r="B139" s="184" t="s">
        <v>117</v>
      </c>
      <c r="C139" s="190">
        <v>2229</v>
      </c>
      <c r="D139" s="190">
        <v>5081</v>
      </c>
      <c r="E139" s="191">
        <v>2642120</v>
      </c>
    </row>
    <row r="140" spans="1:5" s="184" customFormat="1" ht="20.25">
      <c r="A140" s="184" t="s">
        <v>114</v>
      </c>
      <c r="B140" s="184" t="s">
        <v>118</v>
      </c>
      <c r="C140" s="190">
        <v>636</v>
      </c>
      <c r="D140" s="190">
        <v>1197</v>
      </c>
      <c r="E140" s="191">
        <v>623637</v>
      </c>
    </row>
    <row r="141" spans="1:5" s="184" customFormat="1" ht="20.25">
      <c r="A141" s="184" t="s">
        <v>114</v>
      </c>
      <c r="B141" s="184" t="s">
        <v>272</v>
      </c>
      <c r="C141" s="190">
        <v>179</v>
      </c>
      <c r="D141" s="190">
        <v>252</v>
      </c>
      <c r="E141" s="191">
        <v>131292</v>
      </c>
    </row>
    <row r="142" spans="1:5" s="184" customFormat="1" ht="20.25">
      <c r="A142" s="184" t="s">
        <v>114</v>
      </c>
      <c r="B142" s="184" t="s">
        <v>273</v>
      </c>
      <c r="C142" s="190">
        <v>234</v>
      </c>
      <c r="D142" s="190">
        <v>426</v>
      </c>
      <c r="E142" s="191">
        <v>221946</v>
      </c>
    </row>
    <row r="143" spans="1:5" s="184" customFormat="1" ht="20.25">
      <c r="A143" s="184" t="s">
        <v>114</v>
      </c>
      <c r="B143" s="184" t="s">
        <v>274</v>
      </c>
      <c r="C143" s="190">
        <v>9</v>
      </c>
      <c r="D143" s="190">
        <v>17</v>
      </c>
      <c r="E143" s="191">
        <v>8976</v>
      </c>
    </row>
    <row r="144" spans="1:5" s="184" customFormat="1" ht="20.25">
      <c r="A144" s="184" t="s">
        <v>114</v>
      </c>
      <c r="B144" s="184" t="s">
        <v>275</v>
      </c>
      <c r="C144" s="190">
        <v>44</v>
      </c>
      <c r="D144" s="190">
        <v>83</v>
      </c>
      <c r="E144" s="191">
        <v>37711</v>
      </c>
    </row>
    <row r="145" spans="1:5" s="184" customFormat="1" ht="20.25">
      <c r="A145" s="184" t="s">
        <v>114</v>
      </c>
      <c r="B145" s="184" t="s">
        <v>276</v>
      </c>
      <c r="C145" s="190">
        <v>17</v>
      </c>
      <c r="D145" s="190">
        <v>36</v>
      </c>
      <c r="E145" s="191">
        <v>18720</v>
      </c>
    </row>
    <row r="146" spans="1:5" s="184" customFormat="1" ht="20.25">
      <c r="A146" s="184" t="s">
        <v>120</v>
      </c>
      <c r="B146" s="184" t="s">
        <v>121</v>
      </c>
      <c r="C146" s="190">
        <v>265</v>
      </c>
      <c r="D146" s="190">
        <v>444</v>
      </c>
      <c r="E146" s="191">
        <v>237450.45</v>
      </c>
    </row>
    <row r="147" spans="1:5" s="184" customFormat="1" ht="20.25">
      <c r="A147" s="184" t="s">
        <v>120</v>
      </c>
      <c r="B147" s="184" t="s">
        <v>189</v>
      </c>
      <c r="C147" s="190">
        <v>79</v>
      </c>
      <c r="D147" s="190">
        <v>107</v>
      </c>
      <c r="E147" s="191">
        <v>54535</v>
      </c>
    </row>
    <row r="148" spans="1:5" s="184" customFormat="1" ht="20.25">
      <c r="A148" s="184" t="s">
        <v>120</v>
      </c>
      <c r="B148" s="184" t="s">
        <v>125</v>
      </c>
      <c r="C148" s="190">
        <v>581</v>
      </c>
      <c r="D148" s="190">
        <v>971</v>
      </c>
      <c r="E148" s="191">
        <v>531073</v>
      </c>
    </row>
    <row r="149" spans="1:5" s="184" customFormat="1" ht="20.25">
      <c r="A149" s="184" t="s">
        <v>120</v>
      </c>
      <c r="B149" s="184" t="s">
        <v>123</v>
      </c>
      <c r="C149" s="190">
        <v>328</v>
      </c>
      <c r="D149" s="190">
        <v>500</v>
      </c>
      <c r="E149" s="191">
        <v>248964</v>
      </c>
    </row>
    <row r="150" spans="1:5" s="184" customFormat="1" ht="20.25">
      <c r="A150" s="184" t="s">
        <v>120</v>
      </c>
      <c r="B150" s="184" t="s">
        <v>124</v>
      </c>
      <c r="C150" s="190">
        <v>1481</v>
      </c>
      <c r="D150" s="190">
        <v>2722</v>
      </c>
      <c r="E150" s="191">
        <v>1648376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workbookViewId="0" topLeftCell="A1">
      <selection activeCell="D3" sqref="D3"/>
    </sheetView>
  </sheetViews>
  <sheetFormatPr defaultColWidth="12.375" defaultRowHeight="14.25"/>
  <cols>
    <col min="1" max="2" width="12.375" style="184" customWidth="1"/>
    <col min="3" max="3" width="12.375" style="185" customWidth="1"/>
    <col min="4" max="4" width="14.00390625" style="185" bestFit="1" customWidth="1"/>
    <col min="5" max="5" width="29.125" style="184" customWidth="1"/>
    <col min="6" max="16384" width="12.375" style="184" customWidth="1"/>
  </cols>
  <sheetData>
    <row r="1" spans="1:5" s="184" customFormat="1" ht="20.25">
      <c r="A1" s="186" t="s">
        <v>216</v>
      </c>
      <c r="B1" s="186" t="s">
        <v>217</v>
      </c>
      <c r="C1" s="187" t="s">
        <v>218</v>
      </c>
      <c r="D1" s="187" t="s">
        <v>219</v>
      </c>
      <c r="E1" s="186" t="s">
        <v>220</v>
      </c>
    </row>
    <row r="2" spans="1:5" s="184" customFormat="1" ht="20.25">
      <c r="A2" s="188"/>
      <c r="B2" s="188"/>
      <c r="C2" s="189"/>
      <c r="D2" s="189">
        <f>SUM(D3:D132)</f>
        <v>1218461</v>
      </c>
      <c r="E2" s="188"/>
    </row>
    <row r="3" spans="1:5" s="184" customFormat="1" ht="20.25">
      <c r="A3" s="184" t="s">
        <v>9</v>
      </c>
      <c r="B3" s="184" t="s">
        <v>225</v>
      </c>
      <c r="C3" s="190">
        <v>1010</v>
      </c>
      <c r="D3" s="190">
        <v>1896</v>
      </c>
      <c r="E3" s="191">
        <v>1427931.84</v>
      </c>
    </row>
    <row r="4" spans="1:5" s="184" customFormat="1" ht="20.25">
      <c r="A4" s="184" t="s">
        <v>9</v>
      </c>
      <c r="B4" s="184" t="s">
        <v>226</v>
      </c>
      <c r="C4" s="190">
        <v>436</v>
      </c>
      <c r="D4" s="190">
        <v>1020</v>
      </c>
      <c r="E4" s="191">
        <v>805272.01</v>
      </c>
    </row>
    <row r="5" spans="1:5" s="184" customFormat="1" ht="20.25">
      <c r="A5" s="184" t="s">
        <v>9</v>
      </c>
      <c r="B5" s="184" t="s">
        <v>227</v>
      </c>
      <c r="C5" s="190">
        <v>555</v>
      </c>
      <c r="D5" s="190">
        <v>980</v>
      </c>
      <c r="E5" s="191">
        <v>642195.15</v>
      </c>
    </row>
    <row r="6" spans="1:5" s="184" customFormat="1" ht="20.25">
      <c r="A6" s="184" t="s">
        <v>9</v>
      </c>
      <c r="B6" s="184" t="s">
        <v>228</v>
      </c>
      <c r="C6" s="190">
        <v>1863</v>
      </c>
      <c r="D6" s="190">
        <v>4019</v>
      </c>
      <c r="E6" s="191">
        <v>2621945.84</v>
      </c>
    </row>
    <row r="7" spans="1:5" s="184" customFormat="1" ht="20.25">
      <c r="A7" s="184" t="s">
        <v>9</v>
      </c>
      <c r="B7" s="184" t="s">
        <v>229</v>
      </c>
      <c r="C7" s="190">
        <v>845</v>
      </c>
      <c r="D7" s="190">
        <v>1803</v>
      </c>
      <c r="E7" s="191">
        <v>1083350.96</v>
      </c>
    </row>
    <row r="8" spans="1:5" s="184" customFormat="1" ht="20.25">
      <c r="A8" s="184" t="s">
        <v>9</v>
      </c>
      <c r="B8" s="184" t="s">
        <v>230</v>
      </c>
      <c r="C8" s="190">
        <v>3880</v>
      </c>
      <c r="D8" s="190">
        <v>10012</v>
      </c>
      <c r="E8" s="191">
        <v>7434826.68</v>
      </c>
    </row>
    <row r="9" spans="1:5" s="184" customFormat="1" ht="20.25">
      <c r="A9" s="184" t="s">
        <v>9</v>
      </c>
      <c r="B9" s="184" t="s">
        <v>231</v>
      </c>
      <c r="C9" s="190">
        <v>3402</v>
      </c>
      <c r="D9" s="190">
        <v>7221</v>
      </c>
      <c r="E9" s="191">
        <v>5266258.81</v>
      </c>
    </row>
    <row r="10" spans="1:5" s="184" customFormat="1" ht="20.25">
      <c r="A10" s="184" t="s">
        <v>48</v>
      </c>
      <c r="B10" s="184" t="s">
        <v>157</v>
      </c>
      <c r="C10" s="190">
        <v>555</v>
      </c>
      <c r="D10" s="190">
        <v>989</v>
      </c>
      <c r="E10" s="191">
        <v>305450</v>
      </c>
    </row>
    <row r="11" spans="1:5" s="184" customFormat="1" ht="20.25">
      <c r="A11" s="184" t="s">
        <v>48</v>
      </c>
      <c r="B11" s="184" t="s">
        <v>50</v>
      </c>
      <c r="C11" s="190">
        <v>326</v>
      </c>
      <c r="D11" s="190">
        <v>537</v>
      </c>
      <c r="E11" s="191">
        <v>141692</v>
      </c>
    </row>
    <row r="12" spans="1:5" s="184" customFormat="1" ht="20.25">
      <c r="A12" s="184" t="s">
        <v>48</v>
      </c>
      <c r="B12" s="184" t="s">
        <v>156</v>
      </c>
      <c r="C12" s="190">
        <v>1307</v>
      </c>
      <c r="D12" s="190">
        <v>2527</v>
      </c>
      <c r="E12" s="191">
        <v>741073</v>
      </c>
    </row>
    <row r="13" spans="1:5" s="184" customFormat="1" ht="20.25">
      <c r="A13" s="184" t="s">
        <v>48</v>
      </c>
      <c r="B13" s="184" t="s">
        <v>53</v>
      </c>
      <c r="C13" s="190">
        <v>2009</v>
      </c>
      <c r="D13" s="190">
        <v>4040</v>
      </c>
      <c r="E13" s="191">
        <v>1159230</v>
      </c>
    </row>
    <row r="14" spans="1:5" s="184" customFormat="1" ht="20.25">
      <c r="A14" s="184" t="s">
        <v>48</v>
      </c>
      <c r="B14" s="184" t="s">
        <v>57</v>
      </c>
      <c r="C14" s="190">
        <v>1482</v>
      </c>
      <c r="D14" s="190">
        <v>3245</v>
      </c>
      <c r="E14" s="191">
        <v>1033209</v>
      </c>
    </row>
    <row r="15" spans="1:5" s="184" customFormat="1" ht="20.25">
      <c r="A15" s="184" t="s">
        <v>48</v>
      </c>
      <c r="B15" s="184" t="s">
        <v>55</v>
      </c>
      <c r="C15" s="190">
        <v>2955</v>
      </c>
      <c r="D15" s="190">
        <v>5959</v>
      </c>
      <c r="E15" s="191">
        <v>1510691</v>
      </c>
    </row>
    <row r="16" spans="1:5" s="184" customFormat="1" ht="20.25">
      <c r="A16" s="184" t="s">
        <v>48</v>
      </c>
      <c r="B16" s="184" t="s">
        <v>232</v>
      </c>
      <c r="C16" s="190">
        <v>1615</v>
      </c>
      <c r="D16" s="190">
        <v>3310</v>
      </c>
      <c r="E16" s="191">
        <v>793733</v>
      </c>
    </row>
    <row r="17" spans="1:5" s="184" customFormat="1" ht="20.25">
      <c r="A17" s="184" t="s">
        <v>48</v>
      </c>
      <c r="B17" s="184" t="s">
        <v>54</v>
      </c>
      <c r="C17" s="190">
        <v>2280</v>
      </c>
      <c r="D17" s="190">
        <v>4845</v>
      </c>
      <c r="E17" s="191">
        <v>1187779</v>
      </c>
    </row>
    <row r="18" spans="1:5" s="184" customFormat="1" ht="20.25">
      <c r="A18" s="184" t="s">
        <v>48</v>
      </c>
      <c r="B18" s="184" t="s">
        <v>52</v>
      </c>
      <c r="C18" s="190">
        <v>2725</v>
      </c>
      <c r="D18" s="190">
        <v>5824</v>
      </c>
      <c r="E18" s="191">
        <v>1383465</v>
      </c>
    </row>
    <row r="19" spans="1:5" s="184" customFormat="1" ht="20.25">
      <c r="A19" s="184" t="s">
        <v>48</v>
      </c>
      <c r="B19" s="184" t="s">
        <v>56</v>
      </c>
      <c r="C19" s="190">
        <v>4972</v>
      </c>
      <c r="D19" s="190">
        <v>9667</v>
      </c>
      <c r="E19" s="191">
        <v>2836048</v>
      </c>
    </row>
    <row r="20" spans="1:5" s="184" customFormat="1" ht="20.25">
      <c r="A20" s="184" t="s">
        <v>10</v>
      </c>
      <c r="B20" s="184" t="s">
        <v>245</v>
      </c>
      <c r="C20" s="190">
        <v>1879</v>
      </c>
      <c r="D20" s="190">
        <v>3049</v>
      </c>
      <c r="E20" s="191">
        <v>2645145</v>
      </c>
    </row>
    <row r="21" spans="1:5" s="184" customFormat="1" ht="20.25">
      <c r="A21" s="184" t="s">
        <v>10</v>
      </c>
      <c r="B21" s="184" t="s">
        <v>246</v>
      </c>
      <c r="C21" s="190">
        <v>60</v>
      </c>
      <c r="D21" s="190">
        <v>89</v>
      </c>
      <c r="E21" s="191">
        <v>71525</v>
      </c>
    </row>
    <row r="22" spans="1:5" s="184" customFormat="1" ht="20.25">
      <c r="A22" s="184" t="s">
        <v>10</v>
      </c>
      <c r="B22" s="184" t="s">
        <v>249</v>
      </c>
      <c r="C22" s="190">
        <v>20</v>
      </c>
      <c r="D22" s="190">
        <v>27</v>
      </c>
      <c r="E22" s="191">
        <v>22523</v>
      </c>
    </row>
    <row r="23" spans="1:5" s="184" customFormat="1" ht="20.25">
      <c r="A23" s="184" t="s">
        <v>40</v>
      </c>
      <c r="B23" s="184" t="s">
        <v>42</v>
      </c>
      <c r="C23" s="190">
        <v>1131</v>
      </c>
      <c r="D23" s="190">
        <v>2556</v>
      </c>
      <c r="E23" s="191">
        <v>830369</v>
      </c>
    </row>
    <row r="24" spans="1:5" s="184" customFormat="1" ht="20.25">
      <c r="A24" s="184" t="s">
        <v>40</v>
      </c>
      <c r="B24" s="184" t="s">
        <v>152</v>
      </c>
      <c r="C24" s="190">
        <v>997</v>
      </c>
      <c r="D24" s="190">
        <v>2300</v>
      </c>
      <c r="E24" s="191">
        <v>937236</v>
      </c>
    </row>
    <row r="25" spans="1:5" s="184" customFormat="1" ht="20.25">
      <c r="A25" s="184" t="s">
        <v>40</v>
      </c>
      <c r="B25" s="184" t="s">
        <v>43</v>
      </c>
      <c r="C25" s="190">
        <v>998</v>
      </c>
      <c r="D25" s="190">
        <v>2497</v>
      </c>
      <c r="E25" s="191">
        <v>928624</v>
      </c>
    </row>
    <row r="26" spans="1:5" s="184" customFormat="1" ht="20.25">
      <c r="A26" s="184" t="s">
        <v>40</v>
      </c>
      <c r="B26" s="184" t="s">
        <v>45</v>
      </c>
      <c r="C26" s="190">
        <v>9338</v>
      </c>
      <c r="D26" s="190">
        <v>28394</v>
      </c>
      <c r="E26" s="191">
        <v>7441393</v>
      </c>
    </row>
    <row r="27" spans="1:5" s="184" customFormat="1" ht="20.25">
      <c r="A27" s="184" t="s">
        <v>40</v>
      </c>
      <c r="B27" s="184" t="s">
        <v>153</v>
      </c>
      <c r="C27" s="190">
        <v>10292</v>
      </c>
      <c r="D27" s="190">
        <v>33749</v>
      </c>
      <c r="E27" s="191">
        <v>8463397</v>
      </c>
    </row>
    <row r="28" spans="1:5" s="184" customFormat="1" ht="20.25">
      <c r="A28" s="184" t="s">
        <v>40</v>
      </c>
      <c r="B28" s="184" t="s">
        <v>44</v>
      </c>
      <c r="C28" s="190">
        <v>5191</v>
      </c>
      <c r="D28" s="190">
        <v>11411</v>
      </c>
      <c r="E28" s="191">
        <v>2941780</v>
      </c>
    </row>
    <row r="29" spans="1:5" s="184" customFormat="1" ht="20.25">
      <c r="A29" s="184" t="s">
        <v>40</v>
      </c>
      <c r="B29" s="184" t="s">
        <v>47</v>
      </c>
      <c r="C29" s="190">
        <v>647</v>
      </c>
      <c r="D29" s="190">
        <v>1695</v>
      </c>
      <c r="E29" s="191">
        <v>534192</v>
      </c>
    </row>
    <row r="30" spans="1:5" s="184" customFormat="1" ht="20.25">
      <c r="A30" s="184" t="s">
        <v>11</v>
      </c>
      <c r="B30" s="184" t="s">
        <v>251</v>
      </c>
      <c r="C30" s="190">
        <v>74</v>
      </c>
      <c r="D30" s="190">
        <v>133</v>
      </c>
      <c r="E30" s="191">
        <v>118044</v>
      </c>
    </row>
    <row r="31" spans="1:5" s="184" customFormat="1" ht="20.25">
      <c r="A31" s="184" t="s">
        <v>11</v>
      </c>
      <c r="B31" s="184" t="s">
        <v>252</v>
      </c>
      <c r="C31" s="190">
        <v>2454</v>
      </c>
      <c r="D31" s="190">
        <v>3835</v>
      </c>
      <c r="E31" s="191">
        <v>2606723</v>
      </c>
    </row>
    <row r="32" spans="1:5" s="184" customFormat="1" ht="20.25">
      <c r="A32" s="184" t="s">
        <v>11</v>
      </c>
      <c r="B32" s="184" t="s">
        <v>14</v>
      </c>
      <c r="C32" s="190">
        <v>1289</v>
      </c>
      <c r="D32" s="190">
        <v>2394</v>
      </c>
      <c r="E32" s="191">
        <v>1760705.97</v>
      </c>
    </row>
    <row r="33" spans="1:5" s="184" customFormat="1" ht="20.25">
      <c r="A33" s="184" t="s">
        <v>11</v>
      </c>
      <c r="B33" s="184" t="s">
        <v>253</v>
      </c>
      <c r="C33" s="190">
        <v>553</v>
      </c>
      <c r="D33" s="190">
        <v>1092</v>
      </c>
      <c r="E33" s="191">
        <v>846395</v>
      </c>
    </row>
    <row r="34" spans="1:5" s="184" customFormat="1" ht="20.25">
      <c r="A34" s="184" t="s">
        <v>11</v>
      </c>
      <c r="B34" s="184" t="s">
        <v>254</v>
      </c>
      <c r="C34" s="190">
        <v>1149</v>
      </c>
      <c r="D34" s="190">
        <v>1981</v>
      </c>
      <c r="E34" s="191">
        <v>1270755.34</v>
      </c>
    </row>
    <row r="35" spans="1:5" s="184" customFormat="1" ht="20.25">
      <c r="A35" s="184" t="s">
        <v>15</v>
      </c>
      <c r="B35" s="184" t="s">
        <v>141</v>
      </c>
      <c r="C35" s="190">
        <v>100</v>
      </c>
      <c r="D35" s="190">
        <v>139</v>
      </c>
      <c r="E35" s="191">
        <v>85198</v>
      </c>
    </row>
    <row r="36" spans="1:5" s="184" customFormat="1" ht="20.25">
      <c r="A36" s="184" t="s">
        <v>15</v>
      </c>
      <c r="B36" s="184" t="s">
        <v>18</v>
      </c>
      <c r="C36" s="190">
        <v>157</v>
      </c>
      <c r="D36" s="190">
        <v>298</v>
      </c>
      <c r="E36" s="191">
        <v>207415.34</v>
      </c>
    </row>
    <row r="37" spans="1:5" s="184" customFormat="1" ht="20.25">
      <c r="A37" s="184" t="s">
        <v>15</v>
      </c>
      <c r="B37" s="184" t="s">
        <v>142</v>
      </c>
      <c r="C37" s="190">
        <v>3570</v>
      </c>
      <c r="D37" s="190">
        <v>5743</v>
      </c>
      <c r="E37" s="191">
        <v>3568694</v>
      </c>
    </row>
    <row r="38" spans="1:5" s="184" customFormat="1" ht="20.25">
      <c r="A38" s="184" t="s">
        <v>15</v>
      </c>
      <c r="B38" s="184" t="s">
        <v>21</v>
      </c>
      <c r="C38" s="190">
        <v>4417</v>
      </c>
      <c r="D38" s="190">
        <v>9147</v>
      </c>
      <c r="E38" s="191">
        <v>3680823</v>
      </c>
    </row>
    <row r="39" spans="1:5" s="184" customFormat="1" ht="20.25">
      <c r="A39" s="184" t="s">
        <v>15</v>
      </c>
      <c r="B39" s="184" t="s">
        <v>22</v>
      </c>
      <c r="C39" s="190">
        <v>2008</v>
      </c>
      <c r="D39" s="190">
        <v>4781</v>
      </c>
      <c r="E39" s="191">
        <v>1837502.75</v>
      </c>
    </row>
    <row r="40" spans="1:5" s="184" customFormat="1" ht="20.25">
      <c r="A40" s="184" t="s">
        <v>15</v>
      </c>
      <c r="B40" s="184" t="s">
        <v>20</v>
      </c>
      <c r="C40" s="190">
        <v>1571</v>
      </c>
      <c r="D40" s="190">
        <v>2723</v>
      </c>
      <c r="E40" s="191">
        <v>1430256</v>
      </c>
    </row>
    <row r="41" spans="1:5" s="184" customFormat="1" ht="20.25">
      <c r="A41" s="184" t="s">
        <v>15</v>
      </c>
      <c r="B41" s="184" t="s">
        <v>23</v>
      </c>
      <c r="C41" s="190">
        <v>2756</v>
      </c>
      <c r="D41" s="190">
        <v>6169</v>
      </c>
      <c r="E41" s="191">
        <v>2515468</v>
      </c>
    </row>
    <row r="42" spans="1:5" s="184" customFormat="1" ht="20.25">
      <c r="A42" s="184" t="s">
        <v>85</v>
      </c>
      <c r="B42" s="184" t="s">
        <v>88</v>
      </c>
      <c r="C42" s="190">
        <v>120</v>
      </c>
      <c r="D42" s="190">
        <v>257</v>
      </c>
      <c r="E42" s="191">
        <v>93026</v>
      </c>
    </row>
    <row r="43" spans="1:5" s="184" customFormat="1" ht="20.25">
      <c r="A43" s="184" t="s">
        <v>85</v>
      </c>
      <c r="B43" s="184" t="s">
        <v>173</v>
      </c>
      <c r="C43" s="190">
        <v>393</v>
      </c>
      <c r="D43" s="190">
        <v>980</v>
      </c>
      <c r="E43" s="191">
        <v>366899</v>
      </c>
    </row>
    <row r="44" spans="1:5" s="184" customFormat="1" ht="20.25">
      <c r="A44" s="184" t="s">
        <v>85</v>
      </c>
      <c r="B44" s="184" t="s">
        <v>86</v>
      </c>
      <c r="C44" s="190">
        <v>2203</v>
      </c>
      <c r="D44" s="190">
        <v>5314</v>
      </c>
      <c r="E44" s="191">
        <v>1346981</v>
      </c>
    </row>
    <row r="45" spans="1:5" s="184" customFormat="1" ht="20.25">
      <c r="A45" s="184" t="s">
        <v>85</v>
      </c>
      <c r="B45" s="184" t="s">
        <v>87</v>
      </c>
      <c r="C45" s="190">
        <v>1975</v>
      </c>
      <c r="D45" s="190">
        <v>5180</v>
      </c>
      <c r="E45" s="191">
        <v>1794841</v>
      </c>
    </row>
    <row r="46" spans="1:5" s="184" customFormat="1" ht="20.25">
      <c r="A46" s="184" t="s">
        <v>85</v>
      </c>
      <c r="B46" s="184" t="s">
        <v>90</v>
      </c>
      <c r="C46" s="190">
        <v>5053</v>
      </c>
      <c r="D46" s="190">
        <v>16197</v>
      </c>
      <c r="E46" s="191">
        <v>3675706</v>
      </c>
    </row>
    <row r="47" spans="1:5" s="184" customFormat="1" ht="20.25">
      <c r="A47" s="184" t="s">
        <v>85</v>
      </c>
      <c r="B47" s="184" t="s">
        <v>93</v>
      </c>
      <c r="C47" s="190">
        <v>9747</v>
      </c>
      <c r="D47" s="190">
        <v>31605</v>
      </c>
      <c r="E47" s="191">
        <v>6513058</v>
      </c>
    </row>
    <row r="48" spans="1:5" s="184" customFormat="1" ht="20.25">
      <c r="A48" s="184" t="s">
        <v>85</v>
      </c>
      <c r="B48" s="184" t="s">
        <v>94</v>
      </c>
      <c r="C48" s="190">
        <v>17832</v>
      </c>
      <c r="D48" s="190">
        <v>40036</v>
      </c>
      <c r="E48" s="191">
        <v>11022497</v>
      </c>
    </row>
    <row r="49" spans="1:5" s="184" customFormat="1" ht="20.25">
      <c r="A49" s="184" t="s">
        <v>85</v>
      </c>
      <c r="B49" s="184" t="s">
        <v>92</v>
      </c>
      <c r="C49" s="190">
        <v>21121</v>
      </c>
      <c r="D49" s="190">
        <v>77711</v>
      </c>
      <c r="E49" s="191">
        <v>17793765</v>
      </c>
    </row>
    <row r="50" spans="1:5" s="184" customFormat="1" ht="20.25">
      <c r="A50" s="184" t="s">
        <v>85</v>
      </c>
      <c r="B50" s="184" t="s">
        <v>91</v>
      </c>
      <c r="C50" s="190">
        <v>927</v>
      </c>
      <c r="D50" s="190">
        <v>2270</v>
      </c>
      <c r="E50" s="191">
        <v>515747</v>
      </c>
    </row>
    <row r="51" spans="1:5" s="184" customFormat="1" ht="20.25">
      <c r="A51" s="184" t="s">
        <v>85</v>
      </c>
      <c r="B51" s="184" t="s">
        <v>255</v>
      </c>
      <c r="C51" s="190">
        <v>2044</v>
      </c>
      <c r="D51" s="190">
        <v>6444</v>
      </c>
      <c r="E51" s="191">
        <v>1300245</v>
      </c>
    </row>
    <row r="52" spans="1:5" s="184" customFormat="1" ht="20.25">
      <c r="A52" s="184" t="s">
        <v>85</v>
      </c>
      <c r="B52" s="184" t="s">
        <v>256</v>
      </c>
      <c r="C52" s="190">
        <v>1304</v>
      </c>
      <c r="D52" s="190">
        <v>3678</v>
      </c>
      <c r="E52" s="191">
        <v>966742</v>
      </c>
    </row>
    <row r="53" spans="1:5" s="184" customFormat="1" ht="20.25">
      <c r="A53" s="184" t="s">
        <v>95</v>
      </c>
      <c r="B53" s="184" t="s">
        <v>96</v>
      </c>
      <c r="C53" s="190">
        <v>6363</v>
      </c>
      <c r="D53" s="190">
        <v>19785</v>
      </c>
      <c r="E53" s="191">
        <v>4349554</v>
      </c>
    </row>
    <row r="54" spans="1:5" s="184" customFormat="1" ht="20.25">
      <c r="A54" s="184" t="s">
        <v>95</v>
      </c>
      <c r="B54" s="184" t="s">
        <v>176</v>
      </c>
      <c r="C54" s="190">
        <v>8894</v>
      </c>
      <c r="D54" s="190">
        <v>25456</v>
      </c>
      <c r="E54" s="191">
        <v>5820941</v>
      </c>
    </row>
    <row r="55" spans="1:5" s="184" customFormat="1" ht="20.25">
      <c r="A55" s="184" t="s">
        <v>95</v>
      </c>
      <c r="B55" s="184" t="s">
        <v>99</v>
      </c>
      <c r="C55" s="190">
        <v>9915</v>
      </c>
      <c r="D55" s="190">
        <v>24031</v>
      </c>
      <c r="E55" s="191">
        <v>6689118</v>
      </c>
    </row>
    <row r="56" spans="1:5" s="184" customFormat="1" ht="20.25">
      <c r="A56" s="184" t="s">
        <v>95</v>
      </c>
      <c r="B56" s="184" t="s">
        <v>100</v>
      </c>
      <c r="C56" s="190">
        <v>9141</v>
      </c>
      <c r="D56" s="190">
        <v>28850</v>
      </c>
      <c r="E56" s="191">
        <v>6597852</v>
      </c>
    </row>
    <row r="57" spans="1:5" s="184" customFormat="1" ht="20.25">
      <c r="A57" s="184" t="s">
        <v>95</v>
      </c>
      <c r="B57" s="184" t="s">
        <v>98</v>
      </c>
      <c r="C57" s="190">
        <v>9706</v>
      </c>
      <c r="D57" s="190">
        <v>26987</v>
      </c>
      <c r="E57" s="191">
        <v>6287050</v>
      </c>
    </row>
    <row r="58" spans="1:5" s="184" customFormat="1" ht="20.25">
      <c r="A58" s="184" t="s">
        <v>95</v>
      </c>
      <c r="B58" s="184" t="s">
        <v>248</v>
      </c>
      <c r="C58" s="190">
        <v>507</v>
      </c>
      <c r="D58" s="190">
        <v>1516</v>
      </c>
      <c r="E58" s="191">
        <v>354743</v>
      </c>
    </row>
    <row r="59" spans="1:5" s="184" customFormat="1" ht="20.25">
      <c r="A59" s="184" t="s">
        <v>95</v>
      </c>
      <c r="B59" s="184" t="s">
        <v>257</v>
      </c>
      <c r="C59" s="190">
        <v>687</v>
      </c>
      <c r="D59" s="190">
        <v>2346</v>
      </c>
      <c r="E59" s="191">
        <v>487303</v>
      </c>
    </row>
    <row r="60" spans="1:5" s="184" customFormat="1" ht="20.25">
      <c r="A60" s="184" t="s">
        <v>31</v>
      </c>
      <c r="B60" s="184" t="s">
        <v>32</v>
      </c>
      <c r="C60" s="190">
        <v>101</v>
      </c>
      <c r="D60" s="190">
        <v>190</v>
      </c>
      <c r="E60" s="191">
        <v>83105</v>
      </c>
    </row>
    <row r="61" spans="1:5" s="184" customFormat="1" ht="20.25">
      <c r="A61" s="184" t="s">
        <v>31</v>
      </c>
      <c r="B61" s="184" t="s">
        <v>148</v>
      </c>
      <c r="C61" s="190">
        <v>328</v>
      </c>
      <c r="D61" s="190">
        <v>618</v>
      </c>
      <c r="E61" s="191">
        <v>253062</v>
      </c>
    </row>
    <row r="62" spans="1:5" s="184" customFormat="1" ht="20.25">
      <c r="A62" s="184" t="s">
        <v>31</v>
      </c>
      <c r="B62" s="184" t="s">
        <v>36</v>
      </c>
      <c r="C62" s="190">
        <v>2320</v>
      </c>
      <c r="D62" s="190">
        <v>4679</v>
      </c>
      <c r="E62" s="191">
        <v>1844936</v>
      </c>
    </row>
    <row r="63" spans="1:5" s="184" customFormat="1" ht="20.25">
      <c r="A63" s="184" t="s">
        <v>31</v>
      </c>
      <c r="B63" s="184" t="s">
        <v>38</v>
      </c>
      <c r="C63" s="190">
        <v>3939</v>
      </c>
      <c r="D63" s="190">
        <v>11110</v>
      </c>
      <c r="E63" s="191">
        <v>5641854</v>
      </c>
    </row>
    <row r="64" spans="1:5" s="184" customFormat="1" ht="20.25">
      <c r="A64" s="184" t="s">
        <v>31</v>
      </c>
      <c r="B64" s="184" t="s">
        <v>37</v>
      </c>
      <c r="C64" s="190">
        <v>1978</v>
      </c>
      <c r="D64" s="190">
        <v>4578</v>
      </c>
      <c r="E64" s="191">
        <v>2569159</v>
      </c>
    </row>
    <row r="65" spans="1:5" s="184" customFormat="1" ht="20.25">
      <c r="A65" s="184" t="s">
        <v>31</v>
      </c>
      <c r="B65" s="184" t="s">
        <v>39</v>
      </c>
      <c r="C65" s="190">
        <v>1448</v>
      </c>
      <c r="D65" s="190">
        <v>3247</v>
      </c>
      <c r="E65" s="191">
        <v>1169021</v>
      </c>
    </row>
    <row r="66" spans="1:5" s="184" customFormat="1" ht="20.25">
      <c r="A66" s="184" t="s">
        <v>31</v>
      </c>
      <c r="B66" s="184" t="s">
        <v>149</v>
      </c>
      <c r="C66" s="190">
        <v>2743</v>
      </c>
      <c r="D66" s="190">
        <v>5342</v>
      </c>
      <c r="E66" s="191">
        <v>2201895</v>
      </c>
    </row>
    <row r="67" spans="1:5" s="184" customFormat="1" ht="20.25">
      <c r="A67" s="184" t="s">
        <v>31</v>
      </c>
      <c r="B67" s="184" t="s">
        <v>34</v>
      </c>
      <c r="C67" s="190">
        <v>5096</v>
      </c>
      <c r="D67" s="190">
        <v>6691</v>
      </c>
      <c r="E67" s="191">
        <v>4805299</v>
      </c>
    </row>
    <row r="68" spans="1:5" s="184" customFormat="1" ht="20.25">
      <c r="A68" s="184" t="s">
        <v>31</v>
      </c>
      <c r="B68" s="184" t="s">
        <v>258</v>
      </c>
      <c r="C68" s="190">
        <v>4</v>
      </c>
      <c r="D68" s="190">
        <v>4</v>
      </c>
      <c r="E68" s="191">
        <v>3076</v>
      </c>
    </row>
    <row r="69" spans="1:5" s="184" customFormat="1" ht="20.25">
      <c r="A69" s="184" t="s">
        <v>24</v>
      </c>
      <c r="B69" s="184" t="s">
        <v>26</v>
      </c>
      <c r="C69" s="190">
        <v>1766</v>
      </c>
      <c r="D69" s="190">
        <v>4431</v>
      </c>
      <c r="E69" s="191">
        <v>1913392</v>
      </c>
    </row>
    <row r="70" spans="1:5" s="184" customFormat="1" ht="20.25">
      <c r="A70" s="184" t="s">
        <v>24</v>
      </c>
      <c r="B70" s="184" t="s">
        <v>145</v>
      </c>
      <c r="C70" s="190">
        <v>1236</v>
      </c>
      <c r="D70" s="190">
        <v>2396</v>
      </c>
      <c r="E70" s="191">
        <v>1071551</v>
      </c>
    </row>
    <row r="71" spans="1:5" s="184" customFormat="1" ht="20.25">
      <c r="A71" s="184" t="s">
        <v>24</v>
      </c>
      <c r="B71" s="184" t="s">
        <v>30</v>
      </c>
      <c r="C71" s="190">
        <v>4498</v>
      </c>
      <c r="D71" s="190">
        <v>10334</v>
      </c>
      <c r="E71" s="191">
        <v>4632220</v>
      </c>
    </row>
    <row r="72" spans="1:5" s="184" customFormat="1" ht="20.25">
      <c r="A72" s="184" t="s">
        <v>24</v>
      </c>
      <c r="B72" s="184" t="s">
        <v>28</v>
      </c>
      <c r="C72" s="190">
        <v>6851</v>
      </c>
      <c r="D72" s="190">
        <v>18149</v>
      </c>
      <c r="E72" s="191">
        <v>8739209</v>
      </c>
    </row>
    <row r="73" spans="1:5" s="184" customFormat="1" ht="20.25">
      <c r="A73" s="184" t="s">
        <v>24</v>
      </c>
      <c r="B73" s="184" t="s">
        <v>29</v>
      </c>
      <c r="C73" s="190">
        <v>3085</v>
      </c>
      <c r="D73" s="190">
        <v>8867</v>
      </c>
      <c r="E73" s="191">
        <v>3832012</v>
      </c>
    </row>
    <row r="74" spans="1:5" s="184" customFormat="1" ht="20.25">
      <c r="A74" s="184" t="s">
        <v>24</v>
      </c>
      <c r="B74" s="184" t="s">
        <v>259</v>
      </c>
      <c r="C74" s="190">
        <v>234</v>
      </c>
      <c r="D74" s="190">
        <v>542</v>
      </c>
      <c r="E74" s="191">
        <v>240916</v>
      </c>
    </row>
    <row r="75" spans="1:5" s="184" customFormat="1" ht="20.25">
      <c r="A75" s="184" t="s">
        <v>24</v>
      </c>
      <c r="B75" s="184" t="s">
        <v>260</v>
      </c>
      <c r="C75" s="190">
        <v>49</v>
      </c>
      <c r="D75" s="190">
        <v>108</v>
      </c>
      <c r="E75" s="191">
        <v>64488</v>
      </c>
    </row>
    <row r="76" spans="1:5" s="184" customFormat="1" ht="20.25">
      <c r="A76" s="184" t="s">
        <v>66</v>
      </c>
      <c r="B76" s="184" t="s">
        <v>163</v>
      </c>
      <c r="C76" s="190">
        <v>997</v>
      </c>
      <c r="D76" s="190">
        <v>1893</v>
      </c>
      <c r="E76" s="191">
        <v>882134</v>
      </c>
    </row>
    <row r="77" spans="1:5" s="184" customFormat="1" ht="20.25">
      <c r="A77" s="184" t="s">
        <v>66</v>
      </c>
      <c r="B77" s="184" t="s">
        <v>164</v>
      </c>
      <c r="C77" s="190">
        <v>5584</v>
      </c>
      <c r="D77" s="190">
        <v>11496</v>
      </c>
      <c r="E77" s="191">
        <v>2944010</v>
      </c>
    </row>
    <row r="78" spans="1:5" s="184" customFormat="1" ht="20.25">
      <c r="A78" s="184" t="s">
        <v>66</v>
      </c>
      <c r="B78" s="184" t="s">
        <v>74</v>
      </c>
      <c r="C78" s="190">
        <v>7568</v>
      </c>
      <c r="D78" s="190">
        <v>15213</v>
      </c>
      <c r="E78" s="191">
        <v>3587271</v>
      </c>
    </row>
    <row r="79" spans="1:5" s="184" customFormat="1" ht="20.25">
      <c r="A79" s="184" t="s">
        <v>66</v>
      </c>
      <c r="B79" s="184" t="s">
        <v>72</v>
      </c>
      <c r="C79" s="190">
        <v>7049</v>
      </c>
      <c r="D79" s="190">
        <v>14526</v>
      </c>
      <c r="E79" s="191">
        <v>3483262.67</v>
      </c>
    </row>
    <row r="80" spans="1:5" s="184" customFormat="1" ht="20.25">
      <c r="A80" s="184" t="s">
        <v>66</v>
      </c>
      <c r="B80" s="184" t="s">
        <v>73</v>
      </c>
      <c r="C80" s="190">
        <v>12560</v>
      </c>
      <c r="D80" s="190">
        <v>38811</v>
      </c>
      <c r="E80" s="191">
        <v>9332600</v>
      </c>
    </row>
    <row r="81" spans="1:5" s="184" customFormat="1" ht="20.25">
      <c r="A81" s="184" t="s">
        <v>66</v>
      </c>
      <c r="B81" s="184" t="s">
        <v>69</v>
      </c>
      <c r="C81" s="190">
        <v>2917</v>
      </c>
      <c r="D81" s="190">
        <v>6251</v>
      </c>
      <c r="E81" s="191">
        <v>1469840</v>
      </c>
    </row>
    <row r="82" spans="1:5" s="184" customFormat="1" ht="20.25">
      <c r="A82" s="184" t="s">
        <v>66</v>
      </c>
      <c r="B82" s="184" t="s">
        <v>70</v>
      </c>
      <c r="C82" s="190">
        <v>1497</v>
      </c>
      <c r="D82" s="190">
        <v>2726</v>
      </c>
      <c r="E82" s="191">
        <v>621528</v>
      </c>
    </row>
    <row r="83" spans="1:5" s="184" customFormat="1" ht="20.25">
      <c r="A83" s="184" t="s">
        <v>66</v>
      </c>
      <c r="B83" s="184" t="s">
        <v>71</v>
      </c>
      <c r="C83" s="190">
        <v>13146</v>
      </c>
      <c r="D83" s="190">
        <v>27649</v>
      </c>
      <c r="E83" s="191">
        <v>7215438</v>
      </c>
    </row>
    <row r="84" spans="1:5" s="184" customFormat="1" ht="20.25">
      <c r="A84" s="184" t="s">
        <v>75</v>
      </c>
      <c r="B84" s="184" t="s">
        <v>261</v>
      </c>
      <c r="C84" s="190">
        <v>2187</v>
      </c>
      <c r="D84" s="190">
        <v>5592</v>
      </c>
      <c r="E84" s="191">
        <v>1324650</v>
      </c>
    </row>
    <row r="85" spans="1:5" s="184" customFormat="1" ht="20.25">
      <c r="A85" s="184" t="s">
        <v>75</v>
      </c>
      <c r="B85" s="184" t="s">
        <v>77</v>
      </c>
      <c r="C85" s="190">
        <v>9279</v>
      </c>
      <c r="D85" s="190">
        <v>30669</v>
      </c>
      <c r="E85" s="191">
        <v>7207215</v>
      </c>
    </row>
    <row r="86" spans="1:5" s="184" customFormat="1" ht="20.25">
      <c r="A86" s="184" t="s">
        <v>75</v>
      </c>
      <c r="B86" s="184" t="s">
        <v>78</v>
      </c>
      <c r="C86" s="190">
        <v>4621</v>
      </c>
      <c r="D86" s="190">
        <v>9782</v>
      </c>
      <c r="E86" s="191">
        <v>2306588</v>
      </c>
    </row>
    <row r="87" spans="1:5" s="184" customFormat="1" ht="20.25">
      <c r="A87" s="184" t="s">
        <v>75</v>
      </c>
      <c r="B87" s="184" t="s">
        <v>79</v>
      </c>
      <c r="C87" s="190">
        <v>9952</v>
      </c>
      <c r="D87" s="190">
        <v>32643</v>
      </c>
      <c r="E87" s="191">
        <v>7671489</v>
      </c>
    </row>
    <row r="88" spans="1:5" s="184" customFormat="1" ht="20.25">
      <c r="A88" s="184" t="s">
        <v>75</v>
      </c>
      <c r="B88" s="184" t="s">
        <v>262</v>
      </c>
      <c r="C88" s="190">
        <v>1745</v>
      </c>
      <c r="D88" s="190">
        <v>3422</v>
      </c>
      <c r="E88" s="191">
        <v>806210</v>
      </c>
    </row>
    <row r="89" spans="1:5" s="184" customFormat="1" ht="20.25">
      <c r="A89" s="184" t="s">
        <v>75</v>
      </c>
      <c r="B89" s="184" t="s">
        <v>263</v>
      </c>
      <c r="C89" s="190">
        <v>147</v>
      </c>
      <c r="D89" s="190">
        <v>362</v>
      </c>
      <c r="E89" s="191">
        <v>91550</v>
      </c>
    </row>
    <row r="90" spans="1:5" s="184" customFormat="1" ht="20.25">
      <c r="A90" s="184" t="s">
        <v>59</v>
      </c>
      <c r="B90" s="184" t="s">
        <v>160</v>
      </c>
      <c r="C90" s="190">
        <v>869</v>
      </c>
      <c r="D90" s="190">
        <v>2216</v>
      </c>
      <c r="E90" s="191">
        <v>508891</v>
      </c>
    </row>
    <row r="91" spans="1:5" s="184" customFormat="1" ht="20.25">
      <c r="A91" s="184" t="s">
        <v>59</v>
      </c>
      <c r="B91" s="184" t="s">
        <v>65</v>
      </c>
      <c r="C91" s="190">
        <v>6260</v>
      </c>
      <c r="D91" s="190">
        <v>13595</v>
      </c>
      <c r="E91" s="191">
        <v>4321532</v>
      </c>
    </row>
    <row r="92" spans="1:5" s="184" customFormat="1" ht="20.25">
      <c r="A92" s="184" t="s">
        <v>59</v>
      </c>
      <c r="B92" s="184" t="s">
        <v>64</v>
      </c>
      <c r="C92" s="190">
        <v>8534</v>
      </c>
      <c r="D92" s="190">
        <v>20313</v>
      </c>
      <c r="E92" s="191">
        <v>6774248</v>
      </c>
    </row>
    <row r="93" spans="1:5" s="184" customFormat="1" ht="20.25">
      <c r="A93" s="184" t="s">
        <v>59</v>
      </c>
      <c r="B93" s="184" t="s">
        <v>63</v>
      </c>
      <c r="C93" s="190">
        <v>3768</v>
      </c>
      <c r="D93" s="190">
        <v>8150</v>
      </c>
      <c r="E93" s="191">
        <v>2502500</v>
      </c>
    </row>
    <row r="94" spans="1:5" s="184" customFormat="1" ht="20.25">
      <c r="A94" s="184" t="s">
        <v>59</v>
      </c>
      <c r="B94" s="184" t="s">
        <v>62</v>
      </c>
      <c r="C94" s="190">
        <v>4498</v>
      </c>
      <c r="D94" s="190">
        <v>11850</v>
      </c>
      <c r="E94" s="191">
        <v>3878188</v>
      </c>
    </row>
    <row r="95" spans="1:5" s="184" customFormat="1" ht="20.25">
      <c r="A95" s="184" t="s">
        <v>59</v>
      </c>
      <c r="B95" s="184" t="s">
        <v>61</v>
      </c>
      <c r="C95" s="190">
        <v>5240</v>
      </c>
      <c r="D95" s="190">
        <v>12191</v>
      </c>
      <c r="E95" s="191">
        <v>3679863.65</v>
      </c>
    </row>
    <row r="96" spans="1:5" s="184" customFormat="1" ht="20.25">
      <c r="A96" s="184" t="s">
        <v>59</v>
      </c>
      <c r="B96" s="184" t="s">
        <v>264</v>
      </c>
      <c r="C96" s="190">
        <v>479</v>
      </c>
      <c r="D96" s="190">
        <v>971</v>
      </c>
      <c r="E96" s="191">
        <v>325068</v>
      </c>
    </row>
    <row r="97" spans="1:5" s="184" customFormat="1" ht="20.25">
      <c r="A97" s="184" t="s">
        <v>80</v>
      </c>
      <c r="B97" s="184" t="s">
        <v>170</v>
      </c>
      <c r="C97" s="190">
        <v>2580</v>
      </c>
      <c r="D97" s="190">
        <v>5931</v>
      </c>
      <c r="E97" s="191">
        <v>2060022</v>
      </c>
    </row>
    <row r="98" spans="1:5" s="184" customFormat="1" ht="20.25">
      <c r="A98" s="184" t="s">
        <v>80</v>
      </c>
      <c r="B98" s="184" t="s">
        <v>83</v>
      </c>
      <c r="C98" s="190">
        <v>2993</v>
      </c>
      <c r="D98" s="190">
        <v>7588</v>
      </c>
      <c r="E98" s="191">
        <v>2238044</v>
      </c>
    </row>
    <row r="99" spans="1:5" s="184" customFormat="1" ht="20.25">
      <c r="A99" s="184" t="s">
        <v>80</v>
      </c>
      <c r="B99" s="184" t="s">
        <v>265</v>
      </c>
      <c r="C99" s="190">
        <v>4408</v>
      </c>
      <c r="D99" s="190">
        <v>10554</v>
      </c>
      <c r="E99" s="191">
        <v>2960308</v>
      </c>
    </row>
    <row r="100" spans="1:5" s="184" customFormat="1" ht="20.25">
      <c r="A100" s="184" t="s">
        <v>80</v>
      </c>
      <c r="B100" s="184" t="s">
        <v>84</v>
      </c>
      <c r="C100" s="190">
        <v>11613</v>
      </c>
      <c r="D100" s="190">
        <v>26158</v>
      </c>
      <c r="E100" s="191">
        <v>6563753</v>
      </c>
    </row>
    <row r="101" spans="1:5" s="184" customFormat="1" ht="20.25">
      <c r="A101" s="184" t="s">
        <v>80</v>
      </c>
      <c r="B101" s="184" t="s">
        <v>266</v>
      </c>
      <c r="C101" s="190">
        <v>640</v>
      </c>
      <c r="D101" s="190">
        <v>1341</v>
      </c>
      <c r="E101" s="191">
        <v>522320</v>
      </c>
    </row>
    <row r="102" spans="1:5" s="184" customFormat="1" ht="20.25">
      <c r="A102" s="184" t="s">
        <v>80</v>
      </c>
      <c r="B102" s="184" t="s">
        <v>248</v>
      </c>
      <c r="C102" s="190">
        <v>920</v>
      </c>
      <c r="D102" s="190">
        <v>1982</v>
      </c>
      <c r="E102" s="191">
        <v>592475</v>
      </c>
    </row>
    <row r="103" spans="1:5" s="184" customFormat="1" ht="20.25">
      <c r="A103" s="184" t="s">
        <v>101</v>
      </c>
      <c r="B103" s="184" t="s">
        <v>179</v>
      </c>
      <c r="C103" s="190">
        <v>2345</v>
      </c>
      <c r="D103" s="190">
        <v>5167</v>
      </c>
      <c r="E103" s="191">
        <v>1870111</v>
      </c>
    </row>
    <row r="104" spans="1:5" s="184" customFormat="1" ht="20.25">
      <c r="A104" s="184" t="s">
        <v>101</v>
      </c>
      <c r="B104" s="184" t="s">
        <v>180</v>
      </c>
      <c r="C104" s="190">
        <v>4828</v>
      </c>
      <c r="D104" s="190">
        <v>11595</v>
      </c>
      <c r="E104" s="191">
        <v>2672810</v>
      </c>
    </row>
    <row r="105" spans="1:5" s="184" customFormat="1" ht="20.25">
      <c r="A105" s="184" t="s">
        <v>101</v>
      </c>
      <c r="B105" s="184" t="s">
        <v>104</v>
      </c>
      <c r="C105" s="190">
        <v>2985</v>
      </c>
      <c r="D105" s="190">
        <v>7008</v>
      </c>
      <c r="E105" s="191">
        <v>1698515</v>
      </c>
    </row>
    <row r="106" spans="1:5" s="184" customFormat="1" ht="20.25">
      <c r="A106" s="184" t="s">
        <v>101</v>
      </c>
      <c r="B106" s="184" t="s">
        <v>106</v>
      </c>
      <c r="C106" s="190">
        <v>3858</v>
      </c>
      <c r="D106" s="190">
        <v>7430</v>
      </c>
      <c r="E106" s="191">
        <v>2085505</v>
      </c>
    </row>
    <row r="107" spans="1:5" s="184" customFormat="1" ht="20.25">
      <c r="A107" s="184" t="s">
        <v>101</v>
      </c>
      <c r="B107" s="184" t="s">
        <v>267</v>
      </c>
      <c r="C107" s="190">
        <v>1400</v>
      </c>
      <c r="D107" s="190">
        <v>2333</v>
      </c>
      <c r="E107" s="191">
        <v>899359</v>
      </c>
    </row>
    <row r="108" spans="1:5" s="184" customFormat="1" ht="20.25">
      <c r="A108" s="184" t="s">
        <v>101</v>
      </c>
      <c r="B108" s="184" t="s">
        <v>268</v>
      </c>
      <c r="C108" s="190">
        <v>1307</v>
      </c>
      <c r="D108" s="190">
        <v>3037</v>
      </c>
      <c r="E108" s="191">
        <v>692436</v>
      </c>
    </row>
    <row r="109" spans="1:5" s="184" customFormat="1" ht="20.25">
      <c r="A109" s="184" t="s">
        <v>101</v>
      </c>
      <c r="B109" s="184" t="s">
        <v>107</v>
      </c>
      <c r="C109" s="190">
        <v>10061</v>
      </c>
      <c r="D109" s="190">
        <v>27500</v>
      </c>
      <c r="E109" s="191">
        <v>6531754</v>
      </c>
    </row>
    <row r="110" spans="1:5" s="184" customFormat="1" ht="20.25">
      <c r="A110" s="184" t="s">
        <v>101</v>
      </c>
      <c r="B110" s="184" t="s">
        <v>105</v>
      </c>
      <c r="C110" s="190">
        <v>4512</v>
      </c>
      <c r="D110" s="190">
        <v>9086</v>
      </c>
      <c r="E110" s="191">
        <v>2293182</v>
      </c>
    </row>
    <row r="111" spans="1:5" s="184" customFormat="1" ht="20.25">
      <c r="A111" s="184" t="s">
        <v>12</v>
      </c>
      <c r="B111" s="184" t="s">
        <v>269</v>
      </c>
      <c r="C111" s="190">
        <v>3104</v>
      </c>
      <c r="D111" s="190">
        <v>6213</v>
      </c>
      <c r="E111" s="191">
        <v>2577224.96</v>
      </c>
    </row>
    <row r="112" spans="1:5" s="184" customFormat="1" ht="20.25">
      <c r="A112" s="184" t="s">
        <v>13</v>
      </c>
      <c r="B112" s="184" t="s">
        <v>270</v>
      </c>
      <c r="C112" s="190">
        <v>2377</v>
      </c>
      <c r="D112" s="190">
        <v>4624</v>
      </c>
      <c r="E112" s="191">
        <v>3036386.84</v>
      </c>
    </row>
    <row r="113" spans="1:5" s="184" customFormat="1" ht="20.25">
      <c r="A113" s="184" t="s">
        <v>110</v>
      </c>
      <c r="B113" s="184" t="s">
        <v>183</v>
      </c>
      <c r="C113" s="190">
        <v>1119</v>
      </c>
      <c r="D113" s="190">
        <v>2365</v>
      </c>
      <c r="E113" s="191">
        <v>576813</v>
      </c>
    </row>
    <row r="114" spans="1:5" s="184" customFormat="1" ht="20.25">
      <c r="A114" s="184" t="s">
        <v>110</v>
      </c>
      <c r="B114" s="184" t="s">
        <v>111</v>
      </c>
      <c r="C114" s="190">
        <v>6442</v>
      </c>
      <c r="D114" s="190">
        <v>15475</v>
      </c>
      <c r="E114" s="191">
        <v>3620100</v>
      </c>
    </row>
    <row r="115" spans="1:5" s="184" customFormat="1" ht="20.25">
      <c r="A115" s="184" t="s">
        <v>110</v>
      </c>
      <c r="B115" s="184" t="s">
        <v>113</v>
      </c>
      <c r="C115" s="190">
        <v>8396</v>
      </c>
      <c r="D115" s="190">
        <v>19067</v>
      </c>
      <c r="E115" s="191">
        <v>4411797</v>
      </c>
    </row>
    <row r="116" spans="1:5" s="184" customFormat="1" ht="20.25">
      <c r="A116" s="184" t="s">
        <v>110</v>
      </c>
      <c r="B116" s="184" t="s">
        <v>271</v>
      </c>
      <c r="C116" s="190">
        <v>325</v>
      </c>
      <c r="D116" s="190">
        <v>677</v>
      </c>
      <c r="E116" s="191">
        <v>155957</v>
      </c>
    </row>
    <row r="117" spans="1:5" s="184" customFormat="1" ht="20.25">
      <c r="A117" s="184" t="s">
        <v>110</v>
      </c>
      <c r="B117" s="184" t="s">
        <v>277</v>
      </c>
      <c r="C117" s="190">
        <v>289</v>
      </c>
      <c r="D117" s="190">
        <v>602</v>
      </c>
      <c r="E117" s="191">
        <v>138029</v>
      </c>
    </row>
    <row r="118" spans="1:5" s="184" customFormat="1" ht="20.25">
      <c r="A118" s="184" t="s">
        <v>114</v>
      </c>
      <c r="B118" s="184" t="s">
        <v>115</v>
      </c>
      <c r="C118" s="190">
        <v>907</v>
      </c>
      <c r="D118" s="190">
        <v>2436</v>
      </c>
      <c r="E118" s="191">
        <v>774290</v>
      </c>
    </row>
    <row r="119" spans="1:5" s="184" customFormat="1" ht="20.25">
      <c r="A119" s="184" t="s">
        <v>114</v>
      </c>
      <c r="B119" s="184" t="s">
        <v>186</v>
      </c>
      <c r="C119" s="190">
        <v>4626</v>
      </c>
      <c r="D119" s="190">
        <v>12426</v>
      </c>
      <c r="E119" s="191">
        <v>3077180</v>
      </c>
    </row>
    <row r="120" spans="1:5" s="184" customFormat="1" ht="20.25">
      <c r="A120" s="184" t="s">
        <v>114</v>
      </c>
      <c r="B120" s="184" t="s">
        <v>119</v>
      </c>
      <c r="C120" s="190">
        <v>5824</v>
      </c>
      <c r="D120" s="190">
        <v>19325</v>
      </c>
      <c r="E120" s="191">
        <v>4825239</v>
      </c>
    </row>
    <row r="121" spans="1:5" s="184" customFormat="1" ht="20.25">
      <c r="A121" s="184" t="s">
        <v>114</v>
      </c>
      <c r="B121" s="184" t="s">
        <v>117</v>
      </c>
      <c r="C121" s="190">
        <v>12005</v>
      </c>
      <c r="D121" s="190">
        <v>39280</v>
      </c>
      <c r="E121" s="191">
        <v>10894934</v>
      </c>
    </row>
    <row r="122" spans="1:5" s="184" customFormat="1" ht="20.25">
      <c r="A122" s="184" t="s">
        <v>114</v>
      </c>
      <c r="B122" s="184" t="s">
        <v>118</v>
      </c>
      <c r="C122" s="190">
        <v>9501</v>
      </c>
      <c r="D122" s="190">
        <v>27245</v>
      </c>
      <c r="E122" s="191">
        <v>6818870</v>
      </c>
    </row>
    <row r="123" spans="1:5" s="184" customFormat="1" ht="20.25">
      <c r="A123" s="184" t="s">
        <v>114</v>
      </c>
      <c r="B123" s="184" t="s">
        <v>272</v>
      </c>
      <c r="C123" s="190">
        <v>3995</v>
      </c>
      <c r="D123" s="190">
        <v>11386</v>
      </c>
      <c r="E123" s="191">
        <v>2831943</v>
      </c>
    </row>
    <row r="124" spans="1:5" s="184" customFormat="1" ht="20.25">
      <c r="A124" s="184" t="s">
        <v>114</v>
      </c>
      <c r="B124" s="184" t="s">
        <v>273</v>
      </c>
      <c r="C124" s="190">
        <v>3241</v>
      </c>
      <c r="D124" s="190">
        <v>8657</v>
      </c>
      <c r="E124" s="191">
        <v>2129817</v>
      </c>
    </row>
    <row r="125" spans="1:5" s="184" customFormat="1" ht="20.25">
      <c r="A125" s="184" t="s">
        <v>114</v>
      </c>
      <c r="B125" s="184" t="s">
        <v>274</v>
      </c>
      <c r="C125" s="190">
        <v>33</v>
      </c>
      <c r="D125" s="190">
        <v>78</v>
      </c>
      <c r="E125" s="191">
        <v>19188</v>
      </c>
    </row>
    <row r="126" spans="1:5" s="184" customFormat="1" ht="20.25">
      <c r="A126" s="184" t="s">
        <v>114</v>
      </c>
      <c r="B126" s="184" t="s">
        <v>275</v>
      </c>
      <c r="C126" s="190">
        <v>118</v>
      </c>
      <c r="D126" s="190">
        <v>384</v>
      </c>
      <c r="E126" s="191">
        <v>75952</v>
      </c>
    </row>
    <row r="127" spans="1:5" s="184" customFormat="1" ht="20.25">
      <c r="A127" s="184" t="s">
        <v>114</v>
      </c>
      <c r="B127" s="184" t="s">
        <v>276</v>
      </c>
      <c r="C127" s="190">
        <v>592</v>
      </c>
      <c r="D127" s="190">
        <v>2128</v>
      </c>
      <c r="E127" s="191">
        <v>482088</v>
      </c>
    </row>
    <row r="128" spans="1:5" s="184" customFormat="1" ht="20.25">
      <c r="A128" s="184" t="s">
        <v>120</v>
      </c>
      <c r="B128" s="184" t="s">
        <v>121</v>
      </c>
      <c r="C128" s="190">
        <v>2001</v>
      </c>
      <c r="D128" s="190">
        <v>3784</v>
      </c>
      <c r="E128" s="191">
        <v>930858</v>
      </c>
    </row>
    <row r="129" spans="1:5" s="184" customFormat="1" ht="20.25">
      <c r="A129" s="184" t="s">
        <v>120</v>
      </c>
      <c r="B129" s="184" t="s">
        <v>189</v>
      </c>
      <c r="C129" s="190">
        <v>3618</v>
      </c>
      <c r="D129" s="190">
        <v>8167</v>
      </c>
      <c r="E129" s="191">
        <v>1887469</v>
      </c>
    </row>
    <row r="130" spans="1:5" s="184" customFormat="1" ht="20.25">
      <c r="A130" s="184" t="s">
        <v>120</v>
      </c>
      <c r="B130" s="184" t="s">
        <v>125</v>
      </c>
      <c r="C130" s="190">
        <v>4193</v>
      </c>
      <c r="D130" s="190">
        <v>8899</v>
      </c>
      <c r="E130" s="191">
        <v>2772881</v>
      </c>
    </row>
    <row r="131" spans="1:5" s="184" customFormat="1" ht="20.25">
      <c r="A131" s="184" t="s">
        <v>120</v>
      </c>
      <c r="B131" s="184" t="s">
        <v>123</v>
      </c>
      <c r="C131" s="190">
        <v>4204</v>
      </c>
      <c r="D131" s="190">
        <v>9001</v>
      </c>
      <c r="E131" s="191">
        <v>2132174</v>
      </c>
    </row>
    <row r="132" spans="1:5" s="184" customFormat="1" ht="20.25">
      <c r="A132" s="184" t="s">
        <v>120</v>
      </c>
      <c r="B132" s="184" t="s">
        <v>124</v>
      </c>
      <c r="C132" s="190">
        <v>11653</v>
      </c>
      <c r="D132" s="190">
        <v>27186</v>
      </c>
      <c r="E132" s="191">
        <v>10356734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278</v>
      </c>
      <c r="B2" s="175"/>
      <c r="C2" s="175"/>
      <c r="D2" s="175"/>
      <c r="E2" s="175"/>
    </row>
    <row r="3" spans="1:5" s="173" customFormat="1" ht="69.75" customHeight="1">
      <c r="A3" s="176" t="s">
        <v>279</v>
      </c>
      <c r="B3" s="176" t="s">
        <v>280</v>
      </c>
      <c r="C3" s="176" t="s">
        <v>281</v>
      </c>
      <c r="D3" s="176" t="s">
        <v>282</v>
      </c>
      <c r="E3" s="177" t="s">
        <v>283</v>
      </c>
    </row>
    <row r="4" spans="1:5" s="172" customFormat="1" ht="36" customHeight="1">
      <c r="A4" s="178" t="s">
        <v>284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285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286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150</v>
      </c>
      <c r="B1" s="139"/>
      <c r="C1" s="140"/>
    </row>
    <row r="2" spans="1:4" ht="14.25">
      <c r="A2" s="141" t="s">
        <v>152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153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154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156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157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158</v>
      </c>
      <c r="B20" s="148"/>
      <c r="C20" s="149"/>
      <c r="D20" s="150"/>
    </row>
    <row r="21" spans="1:4" ht="14.25">
      <c r="A21" s="154" t="s">
        <v>160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161</v>
      </c>
      <c r="B27" s="148"/>
      <c r="C27" s="149"/>
      <c r="D27" s="150"/>
    </row>
    <row r="28" spans="1:4" ht="14.25">
      <c r="A28" s="151" t="s">
        <v>163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164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143</v>
      </c>
      <c r="B36" s="148"/>
      <c r="C36" s="149"/>
      <c r="D36" s="150"/>
    </row>
    <row r="37" spans="1:4" ht="14.25">
      <c r="A37" s="154" t="s">
        <v>144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165</v>
      </c>
      <c r="B41" s="148"/>
      <c r="C41" s="149"/>
      <c r="D41" s="150"/>
    </row>
    <row r="42" spans="1:4" ht="14.25">
      <c r="A42" s="157" t="s">
        <v>166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167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139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168</v>
      </c>
      <c r="B51" s="148"/>
      <c r="C51" s="149"/>
      <c r="D51" s="150"/>
    </row>
    <row r="52" spans="1:4" ht="14.25">
      <c r="A52" s="157" t="s">
        <v>169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170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171</v>
      </c>
      <c r="B57" s="148"/>
      <c r="C57" s="149"/>
      <c r="D57" s="150"/>
    </row>
    <row r="58" spans="1:4" ht="14.25">
      <c r="A58" s="161" t="s">
        <v>172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173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174</v>
      </c>
      <c r="B68" s="148"/>
      <c r="C68" s="149"/>
      <c r="D68" s="150"/>
    </row>
    <row r="69" spans="1:4" ht="14.25">
      <c r="A69" s="161" t="s">
        <v>175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176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146</v>
      </c>
      <c r="B75" s="148"/>
      <c r="C75" s="164"/>
      <c r="D75" s="150"/>
    </row>
    <row r="76" spans="1:4" ht="14.25">
      <c r="A76" s="40" t="s">
        <v>147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177</v>
      </c>
      <c r="B81" s="148"/>
      <c r="C81" s="166"/>
      <c r="D81" s="150"/>
    </row>
    <row r="82" spans="1:4" ht="14.25">
      <c r="A82" s="151" t="s">
        <v>179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180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181</v>
      </c>
      <c r="B90" s="148"/>
      <c r="C90" s="166"/>
      <c r="D90" s="150"/>
    </row>
    <row r="91" spans="1:4" ht="14.25">
      <c r="A91" s="167" t="s">
        <v>182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183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184</v>
      </c>
      <c r="B95" s="148"/>
      <c r="C95" s="166"/>
      <c r="D95" s="150"/>
    </row>
    <row r="96" spans="1:4" ht="14.25">
      <c r="A96" s="168" t="s">
        <v>185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186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187</v>
      </c>
      <c r="B102" s="148"/>
      <c r="C102" s="166"/>
      <c r="D102" s="150"/>
    </row>
    <row r="103" spans="1:4" ht="14.25">
      <c r="A103" s="169" t="s">
        <v>188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189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152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153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156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157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160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163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164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144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166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167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169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170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172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173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175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176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179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180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182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183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185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186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188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189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黄蓉</cp:lastModifiedBy>
  <cp:lastPrinted>2011-09-22T08:32:33Z</cp:lastPrinted>
  <dcterms:created xsi:type="dcterms:W3CDTF">2004-03-03T08:08:05Z</dcterms:created>
  <dcterms:modified xsi:type="dcterms:W3CDTF">2020-06-29T13:22:45Z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