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0950" activeTab="0"/>
  </bookViews>
  <sheets>
    <sheet name="2021" sheetId="1" r:id="rId1"/>
  </sheets>
  <definedNames>
    <definedName name="_xlnm.Print_Titles" localSheetId="0">'2021'!$4:$5</definedName>
    <definedName name="_xlnm._FilterDatabase" localSheetId="0" hidden="1">'2021'!$A$4:$F$153</definedName>
  </definedNames>
  <calcPr fullCalcOnLoad="1"/>
</workbook>
</file>

<file path=xl/comments1.xml><?xml version="1.0" encoding="utf-8"?>
<comments xmlns="http://schemas.openxmlformats.org/spreadsheetml/2006/main">
  <authors>
    <author>李翠翠</author>
  </authors>
  <commentList>
    <comment ref="B19" authorId="0">
      <text>
        <r>
          <rPr>
            <b/>
            <sz val="9"/>
            <rFont val="宋体"/>
            <family val="0"/>
          </rPr>
          <t>李翠翠:</t>
        </r>
        <r>
          <rPr>
            <sz val="9"/>
            <rFont val="宋体"/>
            <family val="0"/>
          </rPr>
          <t>出入0.01万人，根据统计局提供本市各区人口数计算为1343.89万人。</t>
        </r>
      </text>
    </comment>
    <comment ref="B41" authorId="0">
      <text>
        <r>
          <rPr>
            <b/>
            <sz val="9"/>
            <rFont val="宋体"/>
            <family val="0"/>
          </rPr>
          <t>李翠翠:</t>
        </r>
        <r>
          <rPr>
            <sz val="9"/>
            <rFont val="宋体"/>
            <family val="0"/>
          </rPr>
          <t xml:space="preserve">
出入0.01万人，根据统计局提供本市的各区人口数合计为815.87万人（含顺德）。</t>
        </r>
      </text>
    </comment>
  </commentList>
</comments>
</file>

<file path=xl/sharedStrings.xml><?xml version="1.0" encoding="utf-8"?>
<sst xmlns="http://schemas.openxmlformats.org/spreadsheetml/2006/main" count="165" uniqueCount="164">
  <si>
    <t>附件2</t>
  </si>
  <si>
    <t>2021年第二批基本公共卫生服务项目省级补助资金分配明细表</t>
  </si>
  <si>
    <t>单位：万元</t>
  </si>
  <si>
    <t>地区</t>
  </si>
  <si>
    <t>2019年常住人口（万人）</t>
  </si>
  <si>
    <t>2021年省级以上财政补助比例（对珠三角地区补助30%，对革命老区补助100%,对江门、惠州、肇庆部分地区补助65%,其余85%）</t>
  </si>
  <si>
    <t>2021省级以上财政补助资金（按79元/人测算）</t>
  </si>
  <si>
    <t>2021年省财政补助资金总额（按照79元/人测算）</t>
  </si>
  <si>
    <t>其中，2021年省级财政提前下达补助资金（按74元/人的标准测算）</t>
  </si>
  <si>
    <t>此次下达（按照5元/人测算）</t>
  </si>
  <si>
    <t>栏次</t>
  </si>
  <si>
    <t>1栏</t>
  </si>
  <si>
    <t>2栏</t>
  </si>
  <si>
    <t>3栏=1栏*79元*2栏</t>
  </si>
  <si>
    <t>4栏=3栏-1栏*79元*0.3</t>
  </si>
  <si>
    <t>5栏=1栏*74元*2栏-1栏*74元*0.3</t>
  </si>
  <si>
    <t>6栏=4栏-5栏</t>
  </si>
  <si>
    <t>全省合计</t>
  </si>
  <si>
    <t>广州市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</si>
  <si>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</si>
  <si>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</si>
  <si>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</si>
  <si>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</si>
  <si>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</si>
  <si>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</si>
  <si>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</si>
  <si>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</si>
  <si>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</si>
  <si>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</si>
  <si>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</si>
  <si>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深圳市</t>
  </si>
  <si>
    <t>罗湖区</t>
  </si>
  <si>
    <t>福田区</t>
  </si>
  <si>
    <t>南山区</t>
  </si>
  <si>
    <t>宝安区</t>
  </si>
  <si>
    <t>龙岗区</t>
  </si>
  <si>
    <t>盐田区</t>
  </si>
  <si>
    <t>龙华区</t>
  </si>
  <si>
    <t>坪山区</t>
  </si>
  <si>
    <t>光明区</t>
  </si>
  <si>
    <t>深汕合作区</t>
  </si>
  <si>
    <t>珠海市</t>
  </si>
  <si>
    <t>香洲区</t>
  </si>
  <si>
    <t>斗门区</t>
  </si>
  <si>
    <t>金湾区</t>
  </si>
  <si>
    <t>汕头市</t>
  </si>
  <si>
    <t>龙湖区</t>
  </si>
  <si>
    <t>金平区</t>
  </si>
  <si>
    <t>濠江区</t>
  </si>
  <si>
    <t>潮阳区</t>
  </si>
  <si>
    <t>潮南区</t>
  </si>
  <si>
    <t>澄海区</t>
  </si>
  <si>
    <t>佛山市</t>
  </si>
  <si>
    <t>禅城区</t>
  </si>
  <si>
    <t>顺德区</t>
  </si>
  <si>
    <t>南海区</t>
  </si>
  <si>
    <t>三水区</t>
  </si>
  <si>
    <t>高明区</t>
  </si>
  <si>
    <t>韶关市</t>
  </si>
  <si>
    <t>武江区</t>
  </si>
  <si>
    <t>浈江区</t>
  </si>
  <si>
    <t>曲江区</t>
  </si>
  <si>
    <t>始兴县</t>
  </si>
  <si>
    <t>新丰县</t>
  </si>
  <si>
    <t>乐昌市</t>
  </si>
  <si>
    <t>河源市</t>
  </si>
  <si>
    <t>源城区</t>
  </si>
  <si>
    <t>和平县</t>
  </si>
  <si>
    <t>东源县</t>
  </si>
  <si>
    <t>梅州市</t>
  </si>
  <si>
    <t>梅江区</t>
  </si>
  <si>
    <t>梅县区</t>
  </si>
  <si>
    <t>平远县</t>
  </si>
  <si>
    <t>蕉岭县</t>
  </si>
  <si>
    <t>惠州市</t>
  </si>
  <si>
    <t>惠城区</t>
  </si>
  <si>
    <t>惠阳区</t>
  </si>
  <si>
    <t>惠东县</t>
  </si>
  <si>
    <t>龙门县</t>
  </si>
  <si>
    <t>汕尾市</t>
  </si>
  <si>
    <t>市城区</t>
  </si>
  <si>
    <t>东莞市</t>
  </si>
  <si>
    <t>市本级</t>
  </si>
  <si>
    <t>中山市</t>
  </si>
  <si>
    <t>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</si>
  <si>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</si>
  <si>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</si>
  <si>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</si>
  <si>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</si>
  <si>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</si>
  <si>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</si>
  <si>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</si>
  <si>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</t>
  </si>
  <si>
    <t>江城区</t>
  </si>
  <si>
    <t>阳东区</t>
  </si>
  <si>
    <t>阳西县</t>
  </si>
  <si>
    <t>湛江市</t>
  </si>
  <si>
    <t>赤坎区</t>
  </si>
  <si>
    <t>霞山区</t>
  </si>
  <si>
    <t>坡头区</t>
  </si>
  <si>
    <t>麻章区</t>
  </si>
  <si>
    <t>遂溪县</t>
  </si>
  <si>
    <t>吴川市</t>
  </si>
  <si>
    <t>茂名市</t>
  </si>
  <si>
    <t>茂南区</t>
  </si>
  <si>
    <t>电白区</t>
  </si>
  <si>
    <t>信宜市</t>
  </si>
  <si>
    <t>肇庆市</t>
  </si>
  <si>
    <t>端州区</t>
  </si>
  <si>
    <t>鼎湖区</t>
  </si>
  <si>
    <t>高要区</t>
  </si>
  <si>
    <t>四会市</t>
  </si>
  <si>
    <t>清远市</t>
  </si>
  <si>
    <t>清城区</t>
  </si>
  <si>
    <t>清新区</t>
  </si>
  <si>
    <t>佛冈县</t>
  </si>
  <si>
    <t>阳山县</t>
  </si>
  <si>
    <t>连州市</t>
  </si>
  <si>
    <t>潮州市</t>
  </si>
  <si>
    <t>湘桥区</t>
  </si>
  <si>
    <t>潮安区</t>
  </si>
  <si>
    <t>揭阳市</t>
  </si>
  <si>
    <t>榕城区</t>
  </si>
  <si>
    <t>揭东区</t>
  </si>
  <si>
    <t>云浮市</t>
  </si>
  <si>
    <t>云城区</t>
  </si>
  <si>
    <t>云安区</t>
  </si>
  <si>
    <t>郁南县</t>
  </si>
  <si>
    <t>财政省直管县</t>
  </si>
  <si>
    <t>南澳县</t>
  </si>
  <si>
    <t>南雄市</t>
  </si>
  <si>
    <t>仁化县</t>
  </si>
  <si>
    <t>翁源县</t>
  </si>
  <si>
    <t>乳源县</t>
  </si>
  <si>
    <t>龙川县</t>
  </si>
  <si>
    <t>紫金县</t>
  </si>
  <si>
    <t>连平县</t>
  </si>
  <si>
    <t>兴宁市</t>
  </si>
  <si>
    <t>大埔县</t>
  </si>
  <si>
    <t>丰顺县</t>
  </si>
  <si>
    <t>五华县</t>
  </si>
  <si>
    <t>博罗县</t>
  </si>
  <si>
    <t>陆丰市</t>
  </si>
  <si>
    <t>海丰县</t>
  </si>
  <si>
    <t>陆河县</t>
  </si>
  <si>
    <t>阳春市</t>
  </si>
  <si>
    <t>雷州市</t>
  </si>
  <si>
    <t>廉江市</t>
  </si>
  <si>
    <t>徐闻县</t>
  </si>
  <si>
    <t>高州市</t>
  </si>
  <si>
    <t>化州市</t>
  </si>
  <si>
    <t>广宁县</t>
  </si>
  <si>
    <t>德庆县</t>
  </si>
  <si>
    <t>封开县</t>
  </si>
  <si>
    <t>怀集县</t>
  </si>
  <si>
    <t>英德市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</si>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</sst>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6"/>
      <name val="方正小标宋简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43" fontId="1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43" fontId="7" fillId="0" borderId="9" xfId="0" applyNumberFormat="1" applyFont="1" applyFill="1" applyBorder="1" applyAlignment="1">
      <alignment horizontal="center" vertical="center" wrapText="1"/>
    </xf>
    <xf numFmtId="43" fontId="7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3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9" fontId="9" fillId="0" borderId="9" xfId="0" applyNumberFormat="1" applyFont="1" applyFill="1" applyBorder="1" applyAlignment="1">
      <alignment horizontal="center" vertical="center" wrapText="1"/>
    </xf>
    <xf numFmtId="43" fontId="9" fillId="0" borderId="9" xfId="0" applyNumberFormat="1" applyFont="1" applyFill="1" applyBorder="1" applyAlignment="1">
      <alignment horizontal="center" vertical="center" wrapText="1"/>
    </xf>
    <xf numFmtId="43" fontId="9" fillId="0" borderId="9" xfId="0" applyNumberFormat="1" applyFont="1" applyFill="1" applyBorder="1" applyAlignment="1">
      <alignment horizontal="right" vertical="center" wrapText="1"/>
    </xf>
    <xf numFmtId="176" fontId="10" fillId="0" borderId="9" xfId="0" applyNumberFormat="1" applyFont="1" applyFill="1" applyBorder="1" applyAlignment="1">
      <alignment horizontal="center" vertical="center"/>
    </xf>
    <xf numFmtId="0" fontId="0" fillId="0" borderId="9" xfId="63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分县年报格式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13.00390625" style="4" customWidth="1"/>
    <col min="2" max="2" width="14.50390625" style="5" customWidth="1"/>
    <col min="3" max="3" width="16.25390625" style="4" customWidth="1"/>
    <col min="4" max="4" width="15.375" style="6" customWidth="1"/>
    <col min="5" max="6" width="15.875" style="7" customWidth="1"/>
    <col min="7" max="7" width="14.125" style="4" customWidth="1"/>
    <col min="8" max="16384" width="9.00390625" style="4" customWidth="1"/>
  </cols>
  <sheetData>
    <row r="1" spans="1:6" s="1" customFormat="1" ht="14.25">
      <c r="A1" s="8" t="s">
        <v>0</v>
      </c>
      <c r="B1" s="9"/>
      <c r="C1" s="9"/>
      <c r="D1" s="9"/>
      <c r="E1" s="9"/>
      <c r="F1" s="9"/>
    </row>
    <row r="2" spans="1:7" s="2" customFormat="1" ht="34.5" customHeight="1">
      <c r="A2" s="10" t="s">
        <v>1</v>
      </c>
      <c r="B2" s="10"/>
      <c r="C2" s="10"/>
      <c r="D2" s="10"/>
      <c r="E2" s="10"/>
      <c r="F2" s="10"/>
      <c r="G2" s="10"/>
    </row>
    <row r="3" spans="1:7" s="2" customFormat="1" ht="20.25">
      <c r="A3" s="11"/>
      <c r="B3" s="12"/>
      <c r="C3" s="11"/>
      <c r="D3" s="13"/>
      <c r="E3" s="14"/>
      <c r="F3" s="14"/>
      <c r="G3" s="14" t="s">
        <v>2</v>
      </c>
    </row>
    <row r="4" spans="1:7" s="3" customFormat="1" ht="126.75" customHeight="1">
      <c r="A4" s="15" t="s">
        <v>3</v>
      </c>
      <c r="B4" s="16" t="s">
        <v>4</v>
      </c>
      <c r="C4" s="15" t="s">
        <v>5</v>
      </c>
      <c r="D4" s="17" t="s">
        <v>6</v>
      </c>
      <c r="E4" s="17" t="s">
        <v>7</v>
      </c>
      <c r="F4" s="18" t="s">
        <v>8</v>
      </c>
      <c r="G4" s="17" t="s">
        <v>9</v>
      </c>
    </row>
    <row r="5" spans="1:7" s="3" customFormat="1" ht="27">
      <c r="A5" s="15" t="s">
        <v>10</v>
      </c>
      <c r="B5" s="16" t="s">
        <v>11</v>
      </c>
      <c r="C5" s="15" t="s">
        <v>12</v>
      </c>
      <c r="D5" s="18" t="s">
        <v>13</v>
      </c>
      <c r="E5" s="18" t="s">
        <v>14</v>
      </c>
      <c r="F5" s="18" t="s">
        <v>15</v>
      </c>
      <c r="G5" s="18" t="s">
        <v>16</v>
      </c>
    </row>
    <row r="6" spans="1:7" s="3" customFormat="1" ht="21" customHeight="1">
      <c r="A6" s="15" t="s">
        <v>17</v>
      </c>
      <c r="B6" s="19">
        <f>SUM(B7:B153)/2</f>
        <v>11520.600000000004</v>
      </c>
      <c r="C6" s="20"/>
      <c r="D6" s="21">
        <f>SUM(D7:D153)/2</f>
        <v>554253.8899999999</v>
      </c>
      <c r="E6" s="21">
        <f>SUM(E7:E153)/2</f>
        <v>281215.7300000001</v>
      </c>
      <c r="F6" s="21">
        <f>SUM(F7:F153)/2</f>
        <v>263417.23</v>
      </c>
      <c r="G6" s="21">
        <f>SUM(G7:G153)/2</f>
        <v>17798.499999999985</v>
      </c>
    </row>
    <row r="7" spans="1:7" ht="21" customHeight="1">
      <c r="A7" s="22" t="s">
        <v>18</v>
      </c>
      <c r="B7" s="19">
        <f>SUM(B8:B18)</f>
        <v>1530.5900000000001</v>
      </c>
      <c r="C7" s="20"/>
      <c r="D7" s="21">
        <f>SUM(D8:D18)</f>
        <v>36274.990000000005</v>
      </c>
      <c r="E7" s="21">
        <f>SUM(E8:E18)</f>
        <v>0</v>
      </c>
      <c r="F7" s="21">
        <f>SUM(F8:F18)</f>
        <v>0</v>
      </c>
      <c r="G7" s="21">
        <f>SUM(G8:G18)</f>
        <v>0</v>
      </c>
    </row>
    <row r="8" spans="1:7" ht="21" customHeight="1">
      <c r="A8" s="23" t="s">
        <v>19</v>
      </c>
      <c r="B8" s="24">
        <v>101.2</v>
      </c>
      <c r="C8" s="25">
        <v>0.3</v>
      </c>
      <c r="D8" s="26">
        <f>ROUND(B8*79*C8,2)</f>
        <v>2398.44</v>
      </c>
      <c r="E8" s="27">
        <v>0</v>
      </c>
      <c r="F8" s="27">
        <v>0</v>
      </c>
      <c r="G8" s="27">
        <f>E8-F8</f>
        <v>0</v>
      </c>
    </row>
    <row r="9" spans="1:7" ht="21" customHeight="1">
      <c r="A9" s="23" t="s">
        <v>20</v>
      </c>
      <c r="B9" s="24">
        <v>120.97</v>
      </c>
      <c r="C9" s="25">
        <v>0.3</v>
      </c>
      <c r="D9" s="26">
        <f aca="true" t="shared" si="0" ref="D9:D18">ROUND(B9*79*C9,2)</f>
        <v>2866.99</v>
      </c>
      <c r="E9" s="27">
        <v>0</v>
      </c>
      <c r="F9" s="27">
        <v>0</v>
      </c>
      <c r="G9" s="27">
        <f aca="true" t="shared" si="1" ref="G9:G40">E9-F9</f>
        <v>0</v>
      </c>
    </row>
    <row r="10" spans="1:7" ht="21" customHeight="1">
      <c r="A10" s="23" t="s">
        <v>21</v>
      </c>
      <c r="B10" s="24">
        <v>172.42</v>
      </c>
      <c r="C10" s="25">
        <v>0.3</v>
      </c>
      <c r="D10" s="26">
        <f t="shared" si="0"/>
        <v>4086.35</v>
      </c>
      <c r="E10" s="27">
        <v>0</v>
      </c>
      <c r="F10" s="27">
        <v>0</v>
      </c>
      <c r="G10" s="27">
        <f t="shared" si="1"/>
        <v>0</v>
      </c>
    </row>
    <row r="11" spans="1:7" ht="21" customHeight="1">
      <c r="A11" s="23" t="s">
        <v>22</v>
      </c>
      <c r="B11" s="24">
        <v>178.85</v>
      </c>
      <c r="C11" s="25">
        <v>0.3</v>
      </c>
      <c r="D11" s="26">
        <f t="shared" si="0"/>
        <v>4238.75</v>
      </c>
      <c r="E11" s="27">
        <v>0</v>
      </c>
      <c r="F11" s="27">
        <v>0</v>
      </c>
      <c r="G11" s="27">
        <f t="shared" si="1"/>
        <v>0</v>
      </c>
    </row>
    <row r="12" spans="1:7" ht="21" customHeight="1">
      <c r="A12" s="23" t="s">
        <v>23</v>
      </c>
      <c r="B12" s="24">
        <v>277.96</v>
      </c>
      <c r="C12" s="25">
        <v>0.3</v>
      </c>
      <c r="D12" s="26">
        <f t="shared" si="0"/>
        <v>6587.65</v>
      </c>
      <c r="E12" s="27">
        <v>0</v>
      </c>
      <c r="F12" s="27">
        <v>0</v>
      </c>
      <c r="G12" s="27">
        <f t="shared" si="1"/>
        <v>0</v>
      </c>
    </row>
    <row r="13" spans="1:7" ht="21" customHeight="1">
      <c r="A13" s="23" t="s">
        <v>24</v>
      </c>
      <c r="B13" s="24">
        <v>115.12</v>
      </c>
      <c r="C13" s="25">
        <v>0.3</v>
      </c>
      <c r="D13" s="26">
        <f t="shared" si="0"/>
        <v>2728.34</v>
      </c>
      <c r="E13" s="27">
        <v>0</v>
      </c>
      <c r="F13" s="27">
        <v>0</v>
      </c>
      <c r="G13" s="27">
        <f t="shared" si="1"/>
        <v>0</v>
      </c>
    </row>
    <row r="14" spans="1:7" ht="21" customHeight="1">
      <c r="A14" s="23" t="s">
        <v>25</v>
      </c>
      <c r="B14" s="24">
        <v>182.78</v>
      </c>
      <c r="C14" s="25">
        <v>0.3</v>
      </c>
      <c r="D14" s="26">
        <f t="shared" si="0"/>
        <v>4331.89</v>
      </c>
      <c r="E14" s="27">
        <v>0</v>
      </c>
      <c r="F14" s="27">
        <v>0</v>
      </c>
      <c r="G14" s="27">
        <f t="shared" si="1"/>
        <v>0</v>
      </c>
    </row>
    <row r="15" spans="1:7" ht="21" customHeight="1">
      <c r="A15" s="23" t="s">
        <v>26</v>
      </c>
      <c r="B15" s="24">
        <v>110.72</v>
      </c>
      <c r="C15" s="25">
        <v>0.3</v>
      </c>
      <c r="D15" s="26">
        <f t="shared" si="0"/>
        <v>2624.06</v>
      </c>
      <c r="E15" s="27">
        <v>0</v>
      </c>
      <c r="F15" s="27">
        <v>0</v>
      </c>
      <c r="G15" s="27">
        <f t="shared" si="1"/>
        <v>0</v>
      </c>
    </row>
    <row r="16" spans="1:7" ht="21" customHeight="1">
      <c r="A16" s="23" t="s">
        <v>27</v>
      </c>
      <c r="B16" s="24">
        <v>79.61</v>
      </c>
      <c r="C16" s="25">
        <v>0.3</v>
      </c>
      <c r="D16" s="26">
        <f t="shared" si="0"/>
        <v>1886.76</v>
      </c>
      <c r="E16" s="27">
        <v>0</v>
      </c>
      <c r="F16" s="27">
        <v>0</v>
      </c>
      <c r="G16" s="27">
        <f t="shared" si="1"/>
        <v>0</v>
      </c>
    </row>
    <row r="17" spans="1:7" ht="21" customHeight="1">
      <c r="A17" s="23" t="s">
        <v>28</v>
      </c>
      <c r="B17" s="24">
        <v>64.95</v>
      </c>
      <c r="C17" s="25">
        <v>0.3</v>
      </c>
      <c r="D17" s="26">
        <f t="shared" si="0"/>
        <v>1539.32</v>
      </c>
      <c r="E17" s="27">
        <v>0</v>
      </c>
      <c r="F17" s="27">
        <v>0</v>
      </c>
      <c r="G17" s="27">
        <f t="shared" si="1"/>
        <v>0</v>
      </c>
    </row>
    <row r="18" spans="1:7" ht="21" customHeight="1">
      <c r="A18" s="23" t="s">
        <v>29</v>
      </c>
      <c r="B18" s="24">
        <v>126.01</v>
      </c>
      <c r="C18" s="25">
        <v>0.3</v>
      </c>
      <c r="D18" s="26">
        <f t="shared" si="0"/>
        <v>2986.44</v>
      </c>
      <c r="E18" s="27">
        <v>0</v>
      </c>
      <c r="F18" s="27">
        <v>0</v>
      </c>
      <c r="G18" s="27">
        <f t="shared" si="1"/>
        <v>0</v>
      </c>
    </row>
    <row r="19" spans="1:7" ht="21" customHeight="1">
      <c r="A19" s="22" t="s">
        <v>30</v>
      </c>
      <c r="B19" s="19">
        <f>SUM(B20:B29)</f>
        <v>1343.8899999999996</v>
      </c>
      <c r="C19" s="20"/>
      <c r="D19" s="21">
        <f>SUM(D20:D29)</f>
        <v>31850.2</v>
      </c>
      <c r="E19" s="21">
        <f>SUM(E20:E29)</f>
        <v>0</v>
      </c>
      <c r="F19" s="21">
        <f>SUM(F20:F29)</f>
        <v>0</v>
      </c>
      <c r="G19" s="21">
        <f>SUM(G20:G29)</f>
        <v>0</v>
      </c>
    </row>
    <row r="20" spans="1:7" ht="21" customHeight="1">
      <c r="A20" s="23" t="s">
        <v>31</v>
      </c>
      <c r="B20" s="28">
        <v>105.66</v>
      </c>
      <c r="C20" s="25">
        <v>0.3</v>
      </c>
      <c r="D20" s="26">
        <f>ROUND(B20*79*C20,2)</f>
        <v>2504.14</v>
      </c>
      <c r="E20" s="27">
        <v>0</v>
      </c>
      <c r="F20" s="27">
        <v>0</v>
      </c>
      <c r="G20" s="27">
        <f t="shared" si="1"/>
        <v>0</v>
      </c>
    </row>
    <row r="21" spans="1:7" ht="21" customHeight="1">
      <c r="A21" s="23" t="s">
        <v>32</v>
      </c>
      <c r="B21" s="28">
        <v>166.29</v>
      </c>
      <c r="C21" s="25">
        <v>0.3</v>
      </c>
      <c r="D21" s="26">
        <f aca="true" t="shared" si="2" ref="D21:D29">ROUND(B21*79*C21,2)</f>
        <v>3941.07</v>
      </c>
      <c r="E21" s="27">
        <v>0</v>
      </c>
      <c r="F21" s="27">
        <v>0</v>
      </c>
      <c r="G21" s="27">
        <f t="shared" si="1"/>
        <v>0</v>
      </c>
    </row>
    <row r="22" spans="1:7" ht="21" customHeight="1">
      <c r="A22" s="23" t="s">
        <v>33</v>
      </c>
      <c r="B22" s="28">
        <v>154.58</v>
      </c>
      <c r="C22" s="25">
        <v>0.3</v>
      </c>
      <c r="D22" s="26">
        <f t="shared" si="2"/>
        <v>3663.55</v>
      </c>
      <c r="E22" s="27">
        <v>0</v>
      </c>
      <c r="F22" s="27">
        <v>0</v>
      </c>
      <c r="G22" s="27">
        <f t="shared" si="1"/>
        <v>0</v>
      </c>
    </row>
    <row r="23" spans="1:7" ht="21" customHeight="1">
      <c r="A23" s="23" t="s">
        <v>34</v>
      </c>
      <c r="B23" s="28">
        <v>334.25</v>
      </c>
      <c r="C23" s="25">
        <v>0.3</v>
      </c>
      <c r="D23" s="26">
        <f t="shared" si="2"/>
        <v>7921.73</v>
      </c>
      <c r="E23" s="27">
        <v>0</v>
      </c>
      <c r="F23" s="27">
        <v>0</v>
      </c>
      <c r="G23" s="27">
        <f t="shared" si="1"/>
        <v>0</v>
      </c>
    </row>
    <row r="24" spans="1:7" ht="21" customHeight="1">
      <c r="A24" s="23" t="s">
        <v>35</v>
      </c>
      <c r="B24" s="28">
        <v>266.68</v>
      </c>
      <c r="C24" s="25">
        <v>0.3</v>
      </c>
      <c r="D24" s="26">
        <f t="shared" si="2"/>
        <v>6320.32</v>
      </c>
      <c r="E24" s="27">
        <v>0</v>
      </c>
      <c r="F24" s="27">
        <v>0</v>
      </c>
      <c r="G24" s="27">
        <f t="shared" si="1"/>
        <v>0</v>
      </c>
    </row>
    <row r="25" spans="1:7" ht="21" customHeight="1">
      <c r="A25" s="23" t="s">
        <v>36</v>
      </c>
      <c r="B25" s="28">
        <v>24.36</v>
      </c>
      <c r="C25" s="25">
        <v>0.3</v>
      </c>
      <c r="D25" s="26">
        <f t="shared" si="2"/>
        <v>577.33</v>
      </c>
      <c r="E25" s="27">
        <v>0</v>
      </c>
      <c r="F25" s="27">
        <v>0</v>
      </c>
      <c r="G25" s="27">
        <f t="shared" si="1"/>
        <v>0</v>
      </c>
    </row>
    <row r="26" spans="1:7" ht="21" customHeight="1">
      <c r="A26" s="29" t="s">
        <v>37</v>
      </c>
      <c r="B26" s="28">
        <v>170.63</v>
      </c>
      <c r="C26" s="25">
        <v>0.3</v>
      </c>
      <c r="D26" s="26">
        <f t="shared" si="2"/>
        <v>4043.93</v>
      </c>
      <c r="E26" s="27">
        <v>0</v>
      </c>
      <c r="F26" s="27">
        <v>0</v>
      </c>
      <c r="G26" s="27">
        <f t="shared" si="1"/>
        <v>0</v>
      </c>
    </row>
    <row r="27" spans="1:7" ht="21" customHeight="1">
      <c r="A27" s="29" t="s">
        <v>38</v>
      </c>
      <c r="B27" s="28">
        <v>46.3</v>
      </c>
      <c r="C27" s="25">
        <v>0.3</v>
      </c>
      <c r="D27" s="26">
        <f t="shared" si="2"/>
        <v>1097.31</v>
      </c>
      <c r="E27" s="27">
        <v>0</v>
      </c>
      <c r="F27" s="27">
        <v>0</v>
      </c>
      <c r="G27" s="27">
        <f t="shared" si="1"/>
        <v>0</v>
      </c>
    </row>
    <row r="28" spans="1:7" ht="21" customHeight="1">
      <c r="A28" s="29" t="s">
        <v>39</v>
      </c>
      <c r="B28" s="28">
        <v>65.8</v>
      </c>
      <c r="C28" s="25">
        <v>0.3</v>
      </c>
      <c r="D28" s="26">
        <f t="shared" si="2"/>
        <v>1559.46</v>
      </c>
      <c r="E28" s="27">
        <v>0</v>
      </c>
      <c r="F28" s="27">
        <v>0</v>
      </c>
      <c r="G28" s="27">
        <f t="shared" si="1"/>
        <v>0</v>
      </c>
    </row>
    <row r="29" spans="1:7" ht="21" customHeight="1">
      <c r="A29" s="29" t="s">
        <v>40</v>
      </c>
      <c r="B29" s="28">
        <v>9.34</v>
      </c>
      <c r="C29" s="25">
        <v>0.3</v>
      </c>
      <c r="D29" s="26">
        <f t="shared" si="2"/>
        <v>221.36</v>
      </c>
      <c r="E29" s="27">
        <v>0</v>
      </c>
      <c r="F29" s="27">
        <v>0</v>
      </c>
      <c r="G29" s="27">
        <f t="shared" si="1"/>
        <v>0</v>
      </c>
    </row>
    <row r="30" spans="1:7" ht="21" customHeight="1">
      <c r="A30" s="15" t="s">
        <v>41</v>
      </c>
      <c r="B30" s="30">
        <f>SUM(B31:B33)</f>
        <v>202.37</v>
      </c>
      <c r="C30" s="20"/>
      <c r="D30" s="21">
        <f>SUM(D31:D33)</f>
        <v>4796.17</v>
      </c>
      <c r="E30" s="21">
        <f>SUM(E31:E33)</f>
        <v>0</v>
      </c>
      <c r="F30" s="21">
        <f>SUM(F31:F33)</f>
        <v>0</v>
      </c>
      <c r="G30" s="21">
        <f>SUM(G31:G33)</f>
        <v>0</v>
      </c>
    </row>
    <row r="31" spans="1:7" ht="21" customHeight="1">
      <c r="A31" s="23" t="s">
        <v>42</v>
      </c>
      <c r="B31" s="28">
        <v>117.58</v>
      </c>
      <c r="C31" s="25">
        <v>0.3</v>
      </c>
      <c r="D31" s="26">
        <f>ROUND(B31*79*C31,2)</f>
        <v>2786.65</v>
      </c>
      <c r="E31" s="27">
        <v>0</v>
      </c>
      <c r="F31" s="27">
        <v>0</v>
      </c>
      <c r="G31" s="27">
        <f t="shared" si="1"/>
        <v>0</v>
      </c>
    </row>
    <row r="32" spans="1:7" ht="21" customHeight="1">
      <c r="A32" s="23" t="s">
        <v>43</v>
      </c>
      <c r="B32" s="28">
        <v>52.17</v>
      </c>
      <c r="C32" s="25">
        <v>0.3</v>
      </c>
      <c r="D32" s="26">
        <f>ROUND(B32*79*C32,2)</f>
        <v>1236.43</v>
      </c>
      <c r="E32" s="27">
        <v>0</v>
      </c>
      <c r="F32" s="27">
        <v>0</v>
      </c>
      <c r="G32" s="27">
        <f t="shared" si="1"/>
        <v>0</v>
      </c>
    </row>
    <row r="33" spans="1:7" ht="21" customHeight="1">
      <c r="A33" s="23" t="s">
        <v>44</v>
      </c>
      <c r="B33" s="28">
        <v>32.62</v>
      </c>
      <c r="C33" s="25">
        <v>0.3</v>
      </c>
      <c r="D33" s="26">
        <f>ROUND(B33*79*C33,2)</f>
        <v>773.09</v>
      </c>
      <c r="E33" s="27">
        <v>0</v>
      </c>
      <c r="F33" s="27">
        <v>0</v>
      </c>
      <c r="G33" s="27">
        <f t="shared" si="1"/>
        <v>0</v>
      </c>
    </row>
    <row r="34" spans="1:7" ht="21" customHeight="1">
      <c r="A34" s="15" t="s">
        <v>45</v>
      </c>
      <c r="B34" s="30">
        <f>SUM(B35:B40)</f>
        <v>560.22</v>
      </c>
      <c r="C34" s="20"/>
      <c r="D34" s="21">
        <f>SUM(D35:D40)</f>
        <v>41289.66</v>
      </c>
      <c r="E34" s="21">
        <f>SUM(E35:E40)</f>
        <v>28012.46</v>
      </c>
      <c r="F34" s="21">
        <f>SUM(F35:F40)</f>
        <v>26239.510000000002</v>
      </c>
      <c r="G34" s="21">
        <f>SUM(G35:G40)</f>
        <v>1772.9500000000005</v>
      </c>
    </row>
    <row r="35" spans="1:7" ht="21" customHeight="1">
      <c r="A35" s="23" t="s">
        <v>46</v>
      </c>
      <c r="B35" s="28">
        <v>56.22</v>
      </c>
      <c r="C35" s="25">
        <v>0.85</v>
      </c>
      <c r="D35" s="26">
        <f aca="true" t="shared" si="3" ref="D35:D40">ROUND(B35*79*C35,2)</f>
        <v>3775.17</v>
      </c>
      <c r="E35" s="26">
        <f aca="true" t="shared" si="4" ref="E35:E40">ROUND(D35-B35*79*0.3,2)</f>
        <v>2442.76</v>
      </c>
      <c r="F35" s="26">
        <v>2288.16</v>
      </c>
      <c r="G35" s="26">
        <f t="shared" si="1"/>
        <v>154.60000000000036</v>
      </c>
    </row>
    <row r="36" spans="1:7" ht="21" customHeight="1">
      <c r="A36" s="23" t="s">
        <v>47</v>
      </c>
      <c r="B36" s="28">
        <v>83.69</v>
      </c>
      <c r="C36" s="25">
        <v>0.85</v>
      </c>
      <c r="D36" s="26">
        <f t="shared" si="3"/>
        <v>5619.78</v>
      </c>
      <c r="E36" s="26">
        <f t="shared" si="4"/>
        <v>3636.33</v>
      </c>
      <c r="F36" s="26">
        <v>3406.18</v>
      </c>
      <c r="G36" s="26">
        <f t="shared" si="1"/>
        <v>230.1500000000001</v>
      </c>
    </row>
    <row r="37" spans="1:7" ht="21" customHeight="1">
      <c r="A37" s="23" t="s">
        <v>48</v>
      </c>
      <c r="B37" s="28">
        <v>28.13</v>
      </c>
      <c r="C37" s="25">
        <v>0.85</v>
      </c>
      <c r="D37" s="26">
        <f t="shared" si="3"/>
        <v>1888.93</v>
      </c>
      <c r="E37" s="26">
        <f t="shared" si="4"/>
        <v>1222.25</v>
      </c>
      <c r="F37" s="26">
        <v>1144.89</v>
      </c>
      <c r="G37" s="26">
        <f t="shared" si="1"/>
        <v>77.3599999999999</v>
      </c>
    </row>
    <row r="38" spans="1:7" ht="21" customHeight="1">
      <c r="A38" s="23" t="s">
        <v>49</v>
      </c>
      <c r="B38" s="28">
        <v>172.69</v>
      </c>
      <c r="C38" s="25">
        <v>1</v>
      </c>
      <c r="D38" s="26">
        <f t="shared" si="3"/>
        <v>13642.51</v>
      </c>
      <c r="E38" s="26">
        <f t="shared" si="4"/>
        <v>9549.76</v>
      </c>
      <c r="F38" s="26">
        <v>8945.34</v>
      </c>
      <c r="G38" s="26">
        <f t="shared" si="1"/>
        <v>604.4200000000001</v>
      </c>
    </row>
    <row r="39" spans="1:7" ht="21" customHeight="1">
      <c r="A39" s="23" t="s">
        <v>50</v>
      </c>
      <c r="B39" s="28">
        <v>137.09</v>
      </c>
      <c r="C39" s="25">
        <v>1</v>
      </c>
      <c r="D39" s="26">
        <f t="shared" si="3"/>
        <v>10830.11</v>
      </c>
      <c r="E39" s="26">
        <f t="shared" si="4"/>
        <v>7581.08</v>
      </c>
      <c r="F39" s="26">
        <v>7101.26</v>
      </c>
      <c r="G39" s="26">
        <f t="shared" si="1"/>
        <v>479.8199999999997</v>
      </c>
    </row>
    <row r="40" spans="1:7" ht="21" customHeight="1">
      <c r="A40" s="23" t="s">
        <v>51</v>
      </c>
      <c r="B40" s="28">
        <v>82.4</v>
      </c>
      <c r="C40" s="25">
        <v>0.85</v>
      </c>
      <c r="D40" s="26">
        <f t="shared" si="3"/>
        <v>5533.16</v>
      </c>
      <c r="E40" s="26">
        <f t="shared" si="4"/>
        <v>3580.28</v>
      </c>
      <c r="F40" s="26">
        <v>3353.68</v>
      </c>
      <c r="G40" s="26">
        <f t="shared" si="1"/>
        <v>226.60000000000036</v>
      </c>
    </row>
    <row r="41" spans="1:7" ht="21" customHeight="1">
      <c r="A41" s="15" t="s">
        <v>52</v>
      </c>
      <c r="B41" s="30">
        <f>SUM(B42:B46)</f>
        <v>815.87</v>
      </c>
      <c r="C41" s="20"/>
      <c r="D41" s="21">
        <f>SUM(D42:D46)</f>
        <v>19336.12</v>
      </c>
      <c r="E41" s="21">
        <f>SUM(E42:E46)</f>
        <v>0</v>
      </c>
      <c r="F41" s="21">
        <f>SUM(F42:F46)</f>
        <v>0</v>
      </c>
      <c r="G41" s="21">
        <f>SUM(G42:G46)</f>
        <v>0</v>
      </c>
    </row>
    <row r="42" spans="1:7" ht="21" customHeight="1">
      <c r="A42" s="23" t="s">
        <v>53</v>
      </c>
      <c r="B42" s="24">
        <v>120.87</v>
      </c>
      <c r="C42" s="25">
        <v>0.3</v>
      </c>
      <c r="D42" s="26">
        <f>ROUND(B42*79*C42,2)</f>
        <v>2864.62</v>
      </c>
      <c r="E42" s="27">
        <v>0</v>
      </c>
      <c r="F42" s="27">
        <v>0</v>
      </c>
      <c r="G42" s="27">
        <f aca="true" t="shared" si="5" ref="G41:G72">E42-F42</f>
        <v>0</v>
      </c>
    </row>
    <row r="43" spans="1:7" ht="21" customHeight="1">
      <c r="A43" s="23" t="s">
        <v>54</v>
      </c>
      <c r="B43" s="31">
        <v>278.32</v>
      </c>
      <c r="C43" s="25">
        <v>0.3</v>
      </c>
      <c r="D43" s="26">
        <f>ROUND(B43*79*C43,2)</f>
        <v>6596.18</v>
      </c>
      <c r="E43" s="26">
        <v>0</v>
      </c>
      <c r="F43" s="26">
        <v>0</v>
      </c>
      <c r="G43" s="26">
        <f t="shared" si="5"/>
        <v>0</v>
      </c>
    </row>
    <row r="44" spans="1:7" ht="21" customHeight="1">
      <c r="A44" s="23" t="s">
        <v>55</v>
      </c>
      <c r="B44" s="24">
        <v>303.17</v>
      </c>
      <c r="C44" s="25">
        <v>0.3</v>
      </c>
      <c r="D44" s="26">
        <f>ROUND(B44*79*C44,2)</f>
        <v>7185.13</v>
      </c>
      <c r="E44" s="27">
        <v>0</v>
      </c>
      <c r="F44" s="27">
        <v>0</v>
      </c>
      <c r="G44" s="27">
        <f t="shared" si="5"/>
        <v>0</v>
      </c>
    </row>
    <row r="45" spans="1:7" ht="21" customHeight="1">
      <c r="A45" s="23" t="s">
        <v>56</v>
      </c>
      <c r="B45" s="28">
        <v>68.55</v>
      </c>
      <c r="C45" s="25">
        <v>0.3</v>
      </c>
      <c r="D45" s="26">
        <f>ROUND(B45*79*C45,2)</f>
        <v>1624.64</v>
      </c>
      <c r="E45" s="27">
        <v>0</v>
      </c>
      <c r="F45" s="27">
        <v>0</v>
      </c>
      <c r="G45" s="27">
        <f t="shared" si="5"/>
        <v>0</v>
      </c>
    </row>
    <row r="46" spans="1:7" ht="21" customHeight="1">
      <c r="A46" s="23" t="s">
        <v>57</v>
      </c>
      <c r="B46" s="28">
        <v>44.96</v>
      </c>
      <c r="C46" s="25">
        <v>0.3</v>
      </c>
      <c r="D46" s="26">
        <f>ROUND(B46*79*C46,2)</f>
        <v>1065.55</v>
      </c>
      <c r="E46" s="27">
        <v>0</v>
      </c>
      <c r="F46" s="27">
        <v>0</v>
      </c>
      <c r="G46" s="27">
        <f t="shared" si="5"/>
        <v>0</v>
      </c>
    </row>
    <row r="47" spans="1:7" ht="21" customHeight="1">
      <c r="A47" s="15" t="s">
        <v>58</v>
      </c>
      <c r="B47" s="30">
        <f>SUM(B48:B53)</f>
        <v>191.94</v>
      </c>
      <c r="C47" s="20"/>
      <c r="D47" s="21">
        <f>SUM(D48:D53)</f>
        <v>12888.77</v>
      </c>
      <c r="E47" s="21">
        <f>SUM(E48:E53)</f>
        <v>8339.8</v>
      </c>
      <c r="F47" s="21">
        <f>SUM(F48:F53)</f>
        <v>7811.96</v>
      </c>
      <c r="G47" s="21">
        <f>SUM(G48:G53)</f>
        <v>527.8400000000001</v>
      </c>
    </row>
    <row r="48" spans="1:7" ht="21" customHeight="1">
      <c r="A48" s="23" t="s">
        <v>59</v>
      </c>
      <c r="B48" s="24">
        <v>32.42</v>
      </c>
      <c r="C48" s="25">
        <v>0.85</v>
      </c>
      <c r="D48" s="26">
        <f aca="true" t="shared" si="6" ref="D48:D53">ROUND(B48*79*C48,2)</f>
        <v>2177</v>
      </c>
      <c r="E48" s="26">
        <f aca="true" t="shared" si="7" ref="E48:E53">ROUND(D48-B48*79*0.3,2)</f>
        <v>1408.65</v>
      </c>
      <c r="F48" s="26">
        <v>1319.5</v>
      </c>
      <c r="G48" s="26">
        <f t="shared" si="5"/>
        <v>89.15000000000009</v>
      </c>
    </row>
    <row r="49" spans="1:7" ht="21" customHeight="1">
      <c r="A49" s="23" t="s">
        <v>60</v>
      </c>
      <c r="B49" s="24">
        <v>41.6</v>
      </c>
      <c r="C49" s="25">
        <v>0.85</v>
      </c>
      <c r="D49" s="26">
        <f t="shared" si="6"/>
        <v>2793.44</v>
      </c>
      <c r="E49" s="26">
        <f t="shared" si="7"/>
        <v>1807.52</v>
      </c>
      <c r="F49" s="26">
        <v>1693.12</v>
      </c>
      <c r="G49" s="26">
        <f t="shared" si="5"/>
        <v>114.40000000000009</v>
      </c>
    </row>
    <row r="50" spans="1:7" ht="21" customHeight="1">
      <c r="A50" s="23" t="s">
        <v>61</v>
      </c>
      <c r="B50" s="24">
        <v>31.93</v>
      </c>
      <c r="C50" s="25">
        <v>0.85</v>
      </c>
      <c r="D50" s="26">
        <f t="shared" si="6"/>
        <v>2144.1</v>
      </c>
      <c r="E50" s="26">
        <f t="shared" si="7"/>
        <v>1387.36</v>
      </c>
      <c r="F50" s="26">
        <v>1299.55</v>
      </c>
      <c r="G50" s="26">
        <f t="shared" si="5"/>
        <v>87.80999999999995</v>
      </c>
    </row>
    <row r="51" spans="1:7" ht="21" customHeight="1">
      <c r="A51" s="23" t="s">
        <v>62</v>
      </c>
      <c r="B51" s="24">
        <v>21.93</v>
      </c>
      <c r="C51" s="25">
        <v>0.85</v>
      </c>
      <c r="D51" s="26">
        <f t="shared" si="6"/>
        <v>1472.6</v>
      </c>
      <c r="E51" s="26">
        <f t="shared" si="7"/>
        <v>952.86</v>
      </c>
      <c r="F51" s="26">
        <v>892.55</v>
      </c>
      <c r="G51" s="26">
        <f t="shared" si="5"/>
        <v>60.31000000000006</v>
      </c>
    </row>
    <row r="52" spans="1:7" ht="21" customHeight="1">
      <c r="A52" s="23" t="s">
        <v>63</v>
      </c>
      <c r="B52" s="24">
        <v>21.86</v>
      </c>
      <c r="C52" s="25">
        <v>0.85</v>
      </c>
      <c r="D52" s="26">
        <f t="shared" si="6"/>
        <v>1467.9</v>
      </c>
      <c r="E52" s="26">
        <f t="shared" si="7"/>
        <v>949.82</v>
      </c>
      <c r="F52" s="26">
        <v>889.7</v>
      </c>
      <c r="G52" s="26">
        <f t="shared" si="5"/>
        <v>60.120000000000005</v>
      </c>
    </row>
    <row r="53" spans="1:7" ht="21" customHeight="1">
      <c r="A53" s="23" t="s">
        <v>64</v>
      </c>
      <c r="B53" s="24">
        <v>42.2</v>
      </c>
      <c r="C53" s="25">
        <v>0.85</v>
      </c>
      <c r="D53" s="26">
        <f t="shared" si="6"/>
        <v>2833.73</v>
      </c>
      <c r="E53" s="26">
        <f t="shared" si="7"/>
        <v>1833.59</v>
      </c>
      <c r="F53" s="26">
        <v>1717.54</v>
      </c>
      <c r="G53" s="26">
        <f t="shared" si="5"/>
        <v>116.04999999999995</v>
      </c>
    </row>
    <row r="54" spans="1:7" ht="21" customHeight="1">
      <c r="A54" s="15" t="s">
        <v>65</v>
      </c>
      <c r="B54" s="30">
        <f>SUM(B55:B57)</f>
        <v>135.57999999999998</v>
      </c>
      <c r="C54" s="20"/>
      <c r="D54" s="21">
        <f>SUM(D55:D57)</f>
        <v>9589.93</v>
      </c>
      <c r="E54" s="21">
        <f>SUM(E55:E57)</f>
        <v>6376.69</v>
      </c>
      <c r="F54" s="21">
        <f>SUM(F55:F57)</f>
        <v>5973.1</v>
      </c>
      <c r="G54" s="21">
        <f>SUM(G55:G57)</f>
        <v>403.5899999999997</v>
      </c>
    </row>
    <row r="55" spans="1:7" ht="21" customHeight="1">
      <c r="A55" s="23" t="s">
        <v>66</v>
      </c>
      <c r="B55" s="24">
        <v>53.17</v>
      </c>
      <c r="C55" s="25">
        <v>0.85</v>
      </c>
      <c r="D55" s="26">
        <f>ROUND(B55*79*C55,2)</f>
        <v>3570.37</v>
      </c>
      <c r="E55" s="26">
        <f>ROUND(D55-B55*79*0.3,2)</f>
        <v>2310.24</v>
      </c>
      <c r="F55" s="26">
        <v>2164.02</v>
      </c>
      <c r="G55" s="26">
        <f t="shared" si="5"/>
        <v>146.2199999999998</v>
      </c>
    </row>
    <row r="56" spans="1:7" ht="21" customHeight="1">
      <c r="A56" s="23" t="s">
        <v>67</v>
      </c>
      <c r="B56" s="24">
        <v>40.99</v>
      </c>
      <c r="C56" s="25">
        <v>1</v>
      </c>
      <c r="D56" s="26">
        <f aca="true" t="shared" si="8" ref="D56:D87">ROUND(B56*79*C56,2)</f>
        <v>3238.21</v>
      </c>
      <c r="E56" s="26">
        <f>ROUND(D56-B56*79*0.3,2)</f>
        <v>2266.75</v>
      </c>
      <c r="F56" s="26">
        <v>2123.28</v>
      </c>
      <c r="G56" s="26">
        <f t="shared" si="5"/>
        <v>143.4699999999998</v>
      </c>
    </row>
    <row r="57" spans="1:7" ht="21" customHeight="1">
      <c r="A57" s="23" t="s">
        <v>68</v>
      </c>
      <c r="B57" s="24">
        <v>41.42</v>
      </c>
      <c r="C57" s="25">
        <v>0.85</v>
      </c>
      <c r="D57" s="26">
        <f t="shared" si="8"/>
        <v>2781.35</v>
      </c>
      <c r="E57" s="26">
        <f>ROUND(D57-B57*79*0.3,2)</f>
        <v>1799.7</v>
      </c>
      <c r="F57" s="26">
        <v>1685.8</v>
      </c>
      <c r="G57" s="26">
        <f t="shared" si="5"/>
        <v>113.90000000000009</v>
      </c>
    </row>
    <row r="58" spans="1:7" ht="21" customHeight="1">
      <c r="A58" s="15" t="s">
        <v>69</v>
      </c>
      <c r="B58" s="30">
        <f>SUM(B59:B62)</f>
        <v>141.47</v>
      </c>
      <c r="C58" s="20"/>
      <c r="D58" s="21">
        <f>SUM(D59:D62)</f>
        <v>11176.130000000001</v>
      </c>
      <c r="E58" s="21">
        <f>SUM(E59:E62)</f>
        <v>7823.299999999999</v>
      </c>
      <c r="F58" s="21">
        <f>SUM(F59:F62)</f>
        <v>7328.15</v>
      </c>
      <c r="G58" s="21">
        <f>SUM(G59:G62)</f>
        <v>495.14999999999986</v>
      </c>
    </row>
    <row r="59" spans="1:7" ht="21" customHeight="1">
      <c r="A59" s="23" t="s">
        <v>70</v>
      </c>
      <c r="B59" s="24">
        <v>42.4</v>
      </c>
      <c r="C59" s="25">
        <v>1</v>
      </c>
      <c r="D59" s="26">
        <f t="shared" si="8"/>
        <v>3349.6</v>
      </c>
      <c r="E59" s="26">
        <f>ROUND(D59-B59*79*0.3,2)</f>
        <v>2344.72</v>
      </c>
      <c r="F59" s="26">
        <v>2196.32</v>
      </c>
      <c r="G59" s="26">
        <f t="shared" si="5"/>
        <v>148.39999999999964</v>
      </c>
    </row>
    <row r="60" spans="1:7" ht="21" customHeight="1">
      <c r="A60" s="23" t="s">
        <v>71</v>
      </c>
      <c r="B60" s="24">
        <v>54.4</v>
      </c>
      <c r="C60" s="25">
        <v>1</v>
      </c>
      <c r="D60" s="26">
        <f t="shared" si="8"/>
        <v>4297.6</v>
      </c>
      <c r="E60" s="26">
        <f>ROUND(D60-B60*79*0.3,2)</f>
        <v>3008.32</v>
      </c>
      <c r="F60" s="26">
        <v>2817.92</v>
      </c>
      <c r="G60" s="26">
        <f t="shared" si="5"/>
        <v>190.4000000000001</v>
      </c>
    </row>
    <row r="61" spans="1:7" ht="21" customHeight="1">
      <c r="A61" s="23" t="s">
        <v>72</v>
      </c>
      <c r="B61" s="24">
        <v>23.52</v>
      </c>
      <c r="C61" s="25">
        <v>1</v>
      </c>
      <c r="D61" s="26">
        <f t="shared" si="8"/>
        <v>1858.08</v>
      </c>
      <c r="E61" s="26">
        <f>ROUND(D61-B61*79*0.3,2)</f>
        <v>1300.66</v>
      </c>
      <c r="F61" s="26">
        <v>1218.34</v>
      </c>
      <c r="G61" s="26">
        <f t="shared" si="5"/>
        <v>82.32000000000016</v>
      </c>
    </row>
    <row r="62" spans="1:7" ht="21" customHeight="1">
      <c r="A62" s="23" t="s">
        <v>73</v>
      </c>
      <c r="B62" s="24">
        <v>21.15</v>
      </c>
      <c r="C62" s="25">
        <v>1</v>
      </c>
      <c r="D62" s="26">
        <f t="shared" si="8"/>
        <v>1670.85</v>
      </c>
      <c r="E62" s="26">
        <f>ROUND(D62-B62*79*0.3,2)</f>
        <v>1169.6</v>
      </c>
      <c r="F62" s="26">
        <v>1095.57</v>
      </c>
      <c r="G62" s="26">
        <f t="shared" si="5"/>
        <v>74.02999999999997</v>
      </c>
    </row>
    <row r="63" spans="1:7" ht="21" customHeight="1">
      <c r="A63" s="15" t="s">
        <v>74</v>
      </c>
      <c r="B63" s="30">
        <f>SUM(B64:B67)</f>
        <v>380.56</v>
      </c>
      <c r="C63" s="20"/>
      <c r="D63" s="21">
        <f>SUM(D64:D67)</f>
        <v>22654.510000000002</v>
      </c>
      <c r="E63" s="21">
        <f>SUM(E64:E67)</f>
        <v>13635.24</v>
      </c>
      <c r="F63" s="21">
        <f>SUM(F64:F67)</f>
        <v>12772.26</v>
      </c>
      <c r="G63" s="21">
        <f>SUM(G64:G67)</f>
        <v>862.9799999999991</v>
      </c>
    </row>
    <row r="64" spans="1:7" ht="21" customHeight="1">
      <c r="A64" s="23" t="s">
        <v>75</v>
      </c>
      <c r="B64" s="24">
        <v>168.66</v>
      </c>
      <c r="C64" s="25">
        <v>0.65</v>
      </c>
      <c r="D64" s="26">
        <f t="shared" si="8"/>
        <v>8660.69</v>
      </c>
      <c r="E64" s="26">
        <f>ROUND(D64-B64*79*0.3,2)</f>
        <v>4663.45</v>
      </c>
      <c r="F64" s="26">
        <v>4368.3</v>
      </c>
      <c r="G64" s="26">
        <f t="shared" si="5"/>
        <v>295.14999999999964</v>
      </c>
    </row>
    <row r="65" spans="1:7" ht="21" customHeight="1">
      <c r="A65" s="23" t="s">
        <v>76</v>
      </c>
      <c r="B65" s="24">
        <v>85.66</v>
      </c>
      <c r="C65" s="25">
        <v>0.65</v>
      </c>
      <c r="D65" s="26">
        <f t="shared" si="8"/>
        <v>4398.64</v>
      </c>
      <c r="E65" s="26">
        <f>ROUND(D65-B65*79*0.3,2)</f>
        <v>2368.5</v>
      </c>
      <c r="F65" s="26">
        <v>2218.6</v>
      </c>
      <c r="G65" s="26">
        <f t="shared" si="5"/>
        <v>149.9000000000001</v>
      </c>
    </row>
    <row r="66" spans="1:7" ht="21" customHeight="1">
      <c r="A66" s="23" t="s">
        <v>77</v>
      </c>
      <c r="B66" s="28">
        <v>94.36</v>
      </c>
      <c r="C66" s="25">
        <v>1</v>
      </c>
      <c r="D66" s="26">
        <f t="shared" si="8"/>
        <v>7454.44</v>
      </c>
      <c r="E66" s="26">
        <f>ROUND(D66-B66*79*0.3,2)</f>
        <v>5218.11</v>
      </c>
      <c r="F66" s="26">
        <v>4887.85</v>
      </c>
      <c r="G66" s="26">
        <f t="shared" si="5"/>
        <v>330.2599999999993</v>
      </c>
    </row>
    <row r="67" spans="1:7" ht="21" customHeight="1">
      <c r="A67" s="23" t="s">
        <v>78</v>
      </c>
      <c r="B67" s="28">
        <v>31.88</v>
      </c>
      <c r="C67" s="25">
        <v>0.85</v>
      </c>
      <c r="D67" s="26">
        <f t="shared" si="8"/>
        <v>2140.74</v>
      </c>
      <c r="E67" s="26">
        <f>ROUND(D67-B67*79*0.3,2)</f>
        <v>1385.18</v>
      </c>
      <c r="F67" s="26">
        <v>1297.51</v>
      </c>
      <c r="G67" s="26">
        <f t="shared" si="5"/>
        <v>87.67000000000007</v>
      </c>
    </row>
    <row r="68" spans="1:7" ht="21" customHeight="1">
      <c r="A68" s="15" t="s">
        <v>79</v>
      </c>
      <c r="B68" s="30">
        <f>B69</f>
        <v>51.57</v>
      </c>
      <c r="C68" s="20"/>
      <c r="D68" s="21">
        <f>D69</f>
        <v>4074.03</v>
      </c>
      <c r="E68" s="21">
        <f>E69</f>
        <v>2851.82</v>
      </c>
      <c r="F68" s="21">
        <f>F69</f>
        <v>2671.33</v>
      </c>
      <c r="G68" s="21">
        <f>G69</f>
        <v>180.49000000000024</v>
      </c>
    </row>
    <row r="69" spans="1:7" ht="21" customHeight="1">
      <c r="A69" s="23" t="s">
        <v>80</v>
      </c>
      <c r="B69" s="24">
        <v>51.57</v>
      </c>
      <c r="C69" s="25">
        <v>1</v>
      </c>
      <c r="D69" s="26">
        <f t="shared" si="8"/>
        <v>4074.03</v>
      </c>
      <c r="E69" s="26">
        <f>ROUND(D69-B69*79*0.3,2)</f>
        <v>2851.82</v>
      </c>
      <c r="F69" s="26">
        <v>2671.33</v>
      </c>
      <c r="G69" s="26">
        <f t="shared" si="5"/>
        <v>180.49000000000024</v>
      </c>
    </row>
    <row r="70" spans="1:7" ht="21" customHeight="1">
      <c r="A70" s="15" t="s">
        <v>81</v>
      </c>
      <c r="B70" s="30">
        <f>B71</f>
        <v>846.45</v>
      </c>
      <c r="C70" s="20"/>
      <c r="D70" s="21">
        <f>D71</f>
        <v>20060.87</v>
      </c>
      <c r="E70" s="21">
        <f>E71</f>
        <v>0</v>
      </c>
      <c r="F70" s="21">
        <f>F71</f>
        <v>0</v>
      </c>
      <c r="G70" s="21">
        <f>G71</f>
        <v>0</v>
      </c>
    </row>
    <row r="71" spans="1:7" ht="21" customHeight="1">
      <c r="A71" s="23" t="s">
        <v>82</v>
      </c>
      <c r="B71" s="24">
        <v>846.45</v>
      </c>
      <c r="C71" s="25">
        <v>0.3</v>
      </c>
      <c r="D71" s="26">
        <f t="shared" si="8"/>
        <v>20060.87</v>
      </c>
      <c r="E71" s="27">
        <v>0</v>
      </c>
      <c r="F71" s="27">
        <v>0</v>
      </c>
      <c r="G71" s="27">
        <f t="shared" si="5"/>
        <v>0</v>
      </c>
    </row>
    <row r="72" spans="1:7" ht="21" customHeight="1">
      <c r="A72" s="15" t="s">
        <v>83</v>
      </c>
      <c r="B72" s="30">
        <f>B73</f>
        <v>338</v>
      </c>
      <c r="C72" s="20"/>
      <c r="D72" s="21">
        <f>D73</f>
        <v>8010.6</v>
      </c>
      <c r="E72" s="21">
        <f>E73</f>
        <v>0</v>
      </c>
      <c r="F72" s="21">
        <f>F73</f>
        <v>0</v>
      </c>
      <c r="G72" s="21">
        <f>G73</f>
        <v>0</v>
      </c>
    </row>
    <row r="73" spans="1:7" ht="21" customHeight="1">
      <c r="A73" s="23" t="s">
        <v>82</v>
      </c>
      <c r="B73" s="24">
        <v>338</v>
      </c>
      <c r="C73" s="25">
        <v>0.3</v>
      </c>
      <c r="D73" s="26">
        <f t="shared" si="8"/>
        <v>8010.6</v>
      </c>
      <c r="E73" s="27">
        <v>0</v>
      </c>
      <c r="F73" s="27">
        <v>0</v>
      </c>
      <c r="G73" s="27">
        <f aca="true" t="shared" si="9" ref="G73:G104">E73-F73</f>
        <v>0</v>
      </c>
    </row>
    <row r="74" spans="1:7" ht="21" customHeight="1">
      <c r="A74" s="15" t="s">
        <v>84</v>
      </c>
      <c r="B74" s="30">
        <f>SUM(B75:B81)</f>
        <v>463.03</v>
      </c>
      <c r="C74" s="20"/>
      <c r="D74" s="21">
        <f>SUM(D75:D81)</f>
        <v>18433.23</v>
      </c>
      <c r="E74" s="21">
        <f>SUM(E75:E81)</f>
        <v>7459.429999999999</v>
      </c>
      <c r="F74" s="21">
        <f>SUM(F75:F81)</f>
        <v>6987.32</v>
      </c>
      <c r="G74" s="21">
        <f>SUM(G75:G81)</f>
        <v>472.1100000000001</v>
      </c>
    </row>
    <row r="75" spans="1:7" ht="21" customHeight="1">
      <c r="A75" s="23" t="s">
        <v>85</v>
      </c>
      <c r="B75" s="24">
        <v>77.27</v>
      </c>
      <c r="C75" s="25">
        <v>0.3</v>
      </c>
      <c r="D75" s="26">
        <f t="shared" si="8"/>
        <v>1831.3</v>
      </c>
      <c r="E75" s="27">
        <v>0</v>
      </c>
      <c r="F75" s="27">
        <v>0</v>
      </c>
      <c r="G75" s="27">
        <f t="shared" si="9"/>
        <v>0</v>
      </c>
    </row>
    <row r="76" spans="1:7" ht="21" customHeight="1">
      <c r="A76" s="23" t="s">
        <v>86</v>
      </c>
      <c r="B76" s="24">
        <v>27.82</v>
      </c>
      <c r="C76" s="25">
        <v>0.3</v>
      </c>
      <c r="D76" s="26">
        <f t="shared" si="8"/>
        <v>659.33</v>
      </c>
      <c r="E76" s="27">
        <v>0</v>
      </c>
      <c r="F76" s="27">
        <v>0</v>
      </c>
      <c r="G76" s="27">
        <f t="shared" si="9"/>
        <v>0</v>
      </c>
    </row>
    <row r="77" spans="1:7" ht="21" customHeight="1">
      <c r="A77" s="23" t="s">
        <v>87</v>
      </c>
      <c r="B77" s="24">
        <v>88.16</v>
      </c>
      <c r="C77" s="25">
        <v>0.3</v>
      </c>
      <c r="D77" s="26">
        <f t="shared" si="8"/>
        <v>2089.39</v>
      </c>
      <c r="E77" s="27">
        <v>0</v>
      </c>
      <c r="F77" s="27">
        <v>0</v>
      </c>
      <c r="G77" s="27">
        <f t="shared" si="9"/>
        <v>0</v>
      </c>
    </row>
    <row r="78" spans="1:7" ht="21" customHeight="1">
      <c r="A78" s="23" t="s">
        <v>88</v>
      </c>
      <c r="B78" s="24">
        <v>95.39</v>
      </c>
      <c r="C78" s="25">
        <v>0.65</v>
      </c>
      <c r="D78" s="26">
        <f t="shared" si="8"/>
        <v>4898.28</v>
      </c>
      <c r="E78" s="26">
        <f aca="true" t="shared" si="10" ref="E75:E81">ROUND(D78-B78*79*0.3,2)</f>
        <v>2637.54</v>
      </c>
      <c r="F78" s="26">
        <v>2470.6</v>
      </c>
      <c r="G78" s="26">
        <f t="shared" si="9"/>
        <v>166.94000000000005</v>
      </c>
    </row>
    <row r="79" spans="1:7" ht="21" customHeight="1">
      <c r="A79" s="23" t="s">
        <v>89</v>
      </c>
      <c r="B79" s="24">
        <v>71.77</v>
      </c>
      <c r="C79" s="25">
        <v>0.65</v>
      </c>
      <c r="D79" s="26">
        <f t="shared" si="8"/>
        <v>3685.39</v>
      </c>
      <c r="E79" s="26">
        <f t="shared" si="10"/>
        <v>1984.44</v>
      </c>
      <c r="F79" s="26">
        <v>1858.85</v>
      </c>
      <c r="G79" s="26">
        <f t="shared" si="9"/>
        <v>125.59000000000015</v>
      </c>
    </row>
    <row r="80" spans="1:7" ht="21" customHeight="1">
      <c r="A80" s="23" t="s">
        <v>90</v>
      </c>
      <c r="B80" s="24">
        <v>51.65</v>
      </c>
      <c r="C80" s="25">
        <v>0.65</v>
      </c>
      <c r="D80" s="26">
        <f t="shared" si="8"/>
        <v>2652.23</v>
      </c>
      <c r="E80" s="26">
        <f t="shared" si="10"/>
        <v>1428.13</v>
      </c>
      <c r="F80" s="26">
        <v>1337.74</v>
      </c>
      <c r="G80" s="26">
        <f t="shared" si="9"/>
        <v>90.3900000000001</v>
      </c>
    </row>
    <row r="81" spans="1:7" ht="21" customHeight="1">
      <c r="A81" s="23" t="s">
        <v>91</v>
      </c>
      <c r="B81" s="24">
        <v>50.97</v>
      </c>
      <c r="C81" s="25">
        <v>0.65</v>
      </c>
      <c r="D81" s="26">
        <f t="shared" si="8"/>
        <v>2617.31</v>
      </c>
      <c r="E81" s="26">
        <f t="shared" si="10"/>
        <v>1409.32</v>
      </c>
      <c r="F81" s="26">
        <v>1320.13</v>
      </c>
      <c r="G81" s="26">
        <f t="shared" si="9"/>
        <v>89.18999999999983</v>
      </c>
    </row>
    <row r="82" spans="1:7" ht="21" customHeight="1">
      <c r="A82" s="15" t="s">
        <v>92</v>
      </c>
      <c r="B82" s="30">
        <f>SUM(B83:B85)</f>
        <v>167.37</v>
      </c>
      <c r="C82" s="20"/>
      <c r="D82" s="21">
        <f>SUM(D83:D85)</f>
        <v>11238.9</v>
      </c>
      <c r="E82" s="21">
        <f>SUM(E83:E85)</f>
        <v>7272.24</v>
      </c>
      <c r="F82" s="21">
        <f>SUM(F83:F85)</f>
        <v>6811.96</v>
      </c>
      <c r="G82" s="21">
        <f>SUM(G83:G85)</f>
        <v>460.27999999999975</v>
      </c>
    </row>
    <row r="83" spans="1:7" ht="21" customHeight="1">
      <c r="A83" s="23" t="s">
        <v>93</v>
      </c>
      <c r="B83" s="24">
        <v>72.79</v>
      </c>
      <c r="C83" s="25">
        <v>0.85</v>
      </c>
      <c r="D83" s="26">
        <f t="shared" si="8"/>
        <v>4887.85</v>
      </c>
      <c r="E83" s="26">
        <f>ROUND(D83-B83*79*0.3,2)</f>
        <v>3162.73</v>
      </c>
      <c r="F83" s="26">
        <v>2962.55</v>
      </c>
      <c r="G83" s="26">
        <f t="shared" si="9"/>
        <v>200.17999999999984</v>
      </c>
    </row>
    <row r="84" spans="1:7" ht="21" customHeight="1">
      <c r="A84" s="23" t="s">
        <v>94</v>
      </c>
      <c r="B84" s="24">
        <v>46.86</v>
      </c>
      <c r="C84" s="25">
        <v>0.85</v>
      </c>
      <c r="D84" s="26">
        <f t="shared" si="8"/>
        <v>3146.65</v>
      </c>
      <c r="E84" s="26">
        <f>ROUND(D84-B84*79*0.3,2)</f>
        <v>2036.07</v>
      </c>
      <c r="F84" s="26">
        <v>1907.2</v>
      </c>
      <c r="G84" s="26">
        <f t="shared" si="9"/>
        <v>128.8699999999999</v>
      </c>
    </row>
    <row r="85" spans="1:7" ht="21" customHeight="1">
      <c r="A85" s="23" t="s">
        <v>95</v>
      </c>
      <c r="B85" s="24">
        <v>47.72</v>
      </c>
      <c r="C85" s="25">
        <v>0.85</v>
      </c>
      <c r="D85" s="26">
        <f t="shared" si="8"/>
        <v>3204.4</v>
      </c>
      <c r="E85" s="26">
        <f>ROUND(D85-B85*79*0.3,2)</f>
        <v>2073.44</v>
      </c>
      <c r="F85" s="26">
        <v>1942.21</v>
      </c>
      <c r="G85" s="26">
        <f t="shared" si="9"/>
        <v>131.23000000000002</v>
      </c>
    </row>
    <row r="86" spans="1:7" ht="21" customHeight="1">
      <c r="A86" s="15" t="s">
        <v>96</v>
      </c>
      <c r="B86" s="30">
        <f>SUM(B87:B92)</f>
        <v>361.17</v>
      </c>
      <c r="C86" s="20"/>
      <c r="D86" s="21">
        <f>SUM(D87:D92)</f>
        <v>24252.58</v>
      </c>
      <c r="E86" s="21">
        <f>SUM(E87:E92)</f>
        <v>15692.849999999999</v>
      </c>
      <c r="F86" s="21">
        <f>SUM(F87:F92)</f>
        <v>14699.62</v>
      </c>
      <c r="G86" s="21">
        <f>SUM(G87:G92)</f>
        <v>993.2299999999996</v>
      </c>
    </row>
    <row r="87" spans="1:7" ht="21" customHeight="1">
      <c r="A87" s="23" t="s">
        <v>97</v>
      </c>
      <c r="B87" s="24">
        <v>32.06</v>
      </c>
      <c r="C87" s="25">
        <v>0.85</v>
      </c>
      <c r="D87" s="26">
        <f t="shared" si="8"/>
        <v>2152.83</v>
      </c>
      <c r="E87" s="26">
        <f aca="true" t="shared" si="11" ref="E87:E92">ROUND(D87-B87*79*0.3,2)</f>
        <v>1393.01</v>
      </c>
      <c r="F87" s="26">
        <v>1304.84</v>
      </c>
      <c r="G87" s="26">
        <f t="shared" si="9"/>
        <v>88.17000000000007</v>
      </c>
    </row>
    <row r="88" spans="1:7" ht="21" customHeight="1">
      <c r="A88" s="23" t="s">
        <v>98</v>
      </c>
      <c r="B88" s="24">
        <v>51.37</v>
      </c>
      <c r="C88" s="25">
        <v>0.85</v>
      </c>
      <c r="D88" s="26">
        <f aca="true" t="shared" si="12" ref="D88:D119">ROUND(B88*79*C88,2)</f>
        <v>3449.5</v>
      </c>
      <c r="E88" s="26">
        <f t="shared" si="11"/>
        <v>2232.03</v>
      </c>
      <c r="F88" s="26">
        <v>2090.76</v>
      </c>
      <c r="G88" s="26">
        <f t="shared" si="9"/>
        <v>141.26999999999998</v>
      </c>
    </row>
    <row r="89" spans="1:7" ht="21" customHeight="1">
      <c r="A89" s="23" t="s">
        <v>99</v>
      </c>
      <c r="B89" s="24">
        <v>35.3</v>
      </c>
      <c r="C89" s="25">
        <v>0.85</v>
      </c>
      <c r="D89" s="26">
        <f t="shared" si="12"/>
        <v>2370.4</v>
      </c>
      <c r="E89" s="26">
        <f t="shared" si="11"/>
        <v>1533.79</v>
      </c>
      <c r="F89" s="26">
        <v>1436.71</v>
      </c>
      <c r="G89" s="26">
        <f t="shared" si="9"/>
        <v>97.07999999999993</v>
      </c>
    </row>
    <row r="90" spans="1:7" ht="21" customHeight="1">
      <c r="A90" s="23" t="s">
        <v>100</v>
      </c>
      <c r="B90" s="24">
        <v>51.57</v>
      </c>
      <c r="C90" s="25">
        <v>0.85</v>
      </c>
      <c r="D90" s="26">
        <f t="shared" si="12"/>
        <v>3462.93</v>
      </c>
      <c r="E90" s="26">
        <f t="shared" si="11"/>
        <v>2240.72</v>
      </c>
      <c r="F90" s="26">
        <v>2098.9</v>
      </c>
      <c r="G90" s="26">
        <f t="shared" si="9"/>
        <v>141.8199999999997</v>
      </c>
    </row>
    <row r="91" spans="1:7" ht="21" customHeight="1">
      <c r="A91" s="23" t="s">
        <v>101</v>
      </c>
      <c r="B91" s="24">
        <v>93.26</v>
      </c>
      <c r="C91" s="25">
        <v>0.85</v>
      </c>
      <c r="D91" s="26">
        <f t="shared" si="12"/>
        <v>6262.41</v>
      </c>
      <c r="E91" s="26">
        <f t="shared" si="11"/>
        <v>4052.15</v>
      </c>
      <c r="F91" s="26">
        <v>3795.68</v>
      </c>
      <c r="G91" s="26">
        <f t="shared" si="9"/>
        <v>256.47000000000025</v>
      </c>
    </row>
    <row r="92" spans="1:7" ht="21" customHeight="1">
      <c r="A92" s="23" t="s">
        <v>102</v>
      </c>
      <c r="B92" s="28">
        <v>97.61</v>
      </c>
      <c r="C92" s="25">
        <v>0.85</v>
      </c>
      <c r="D92" s="26">
        <f t="shared" si="12"/>
        <v>6554.51</v>
      </c>
      <c r="E92" s="26">
        <f t="shared" si="11"/>
        <v>4241.15</v>
      </c>
      <c r="F92" s="26">
        <v>3972.73</v>
      </c>
      <c r="G92" s="26">
        <f t="shared" si="9"/>
        <v>268.4199999999996</v>
      </c>
    </row>
    <row r="93" spans="1:7" ht="21" customHeight="1">
      <c r="A93" s="15" t="s">
        <v>103</v>
      </c>
      <c r="B93" s="30">
        <f>SUM(B94:B96)</f>
        <v>366.69</v>
      </c>
      <c r="C93" s="20"/>
      <c r="D93" s="21">
        <f>SUM(D94:D96)</f>
        <v>24623.24</v>
      </c>
      <c r="E93" s="21">
        <f>SUM(E94:E96)</f>
        <v>15932.689999999999</v>
      </c>
      <c r="F93" s="21">
        <f>SUM(F94:F96)</f>
        <v>14924.29</v>
      </c>
      <c r="G93" s="21">
        <f>SUM(G94:G96)</f>
        <v>1008.4000000000005</v>
      </c>
    </row>
    <row r="94" spans="1:7" ht="21" customHeight="1">
      <c r="A94" s="23" t="s">
        <v>104</v>
      </c>
      <c r="B94" s="24">
        <v>105.4</v>
      </c>
      <c r="C94" s="25">
        <v>0.85</v>
      </c>
      <c r="D94" s="26">
        <f t="shared" si="12"/>
        <v>7077.61</v>
      </c>
      <c r="E94" s="26">
        <f>ROUND(D94-B94*79*0.3,2)</f>
        <v>4579.63</v>
      </c>
      <c r="F94" s="26">
        <v>4289.78</v>
      </c>
      <c r="G94" s="26">
        <f t="shared" si="9"/>
        <v>289.85000000000036</v>
      </c>
    </row>
    <row r="95" spans="1:7" ht="21" customHeight="1">
      <c r="A95" s="23" t="s">
        <v>105</v>
      </c>
      <c r="B95" s="24">
        <v>158.84</v>
      </c>
      <c r="C95" s="25">
        <v>0.85</v>
      </c>
      <c r="D95" s="26">
        <f t="shared" si="12"/>
        <v>10666.11</v>
      </c>
      <c r="E95" s="26">
        <f>ROUND(D95-B95*79*0.3,2)</f>
        <v>6901.6</v>
      </c>
      <c r="F95" s="26">
        <v>6464.79</v>
      </c>
      <c r="G95" s="26">
        <f t="shared" si="9"/>
        <v>436.8100000000004</v>
      </c>
    </row>
    <row r="96" spans="1:7" ht="21" customHeight="1">
      <c r="A96" s="23" t="s">
        <v>106</v>
      </c>
      <c r="B96" s="28">
        <v>102.45</v>
      </c>
      <c r="C96" s="25">
        <v>0.85</v>
      </c>
      <c r="D96" s="26">
        <f t="shared" si="12"/>
        <v>6879.52</v>
      </c>
      <c r="E96" s="26">
        <f>ROUND(D96-B96*79*0.3,2)</f>
        <v>4451.46</v>
      </c>
      <c r="F96" s="26">
        <v>4169.72</v>
      </c>
      <c r="G96" s="26">
        <f t="shared" si="9"/>
        <v>281.7399999999998</v>
      </c>
    </row>
    <row r="97" spans="1:7" ht="21" customHeight="1">
      <c r="A97" s="15" t="s">
        <v>107</v>
      </c>
      <c r="B97" s="30">
        <f>SUM(B98:B101)</f>
        <v>210.17000000000002</v>
      </c>
      <c r="C97" s="20"/>
      <c r="D97" s="21">
        <f>SUM(D98:D101)</f>
        <v>10792.23</v>
      </c>
      <c r="E97" s="21">
        <f>SUM(E98:E101)</f>
        <v>5811.2</v>
      </c>
      <c r="F97" s="21">
        <f>SUM(F98:F101)</f>
        <v>5443.39</v>
      </c>
      <c r="G97" s="21">
        <f>SUM(G98:G101)</f>
        <v>367.8099999999996</v>
      </c>
    </row>
    <row r="98" spans="1:7" ht="21" customHeight="1">
      <c r="A98" s="23" t="s">
        <v>108</v>
      </c>
      <c r="B98" s="24">
        <v>51.34</v>
      </c>
      <c r="C98" s="25">
        <v>0.65</v>
      </c>
      <c r="D98" s="26">
        <f t="shared" si="12"/>
        <v>2636.31</v>
      </c>
      <c r="E98" s="26">
        <f>ROUND(D98-B98*79*0.3,2)</f>
        <v>1419.55</v>
      </c>
      <c r="F98" s="26">
        <v>1329.7</v>
      </c>
      <c r="G98" s="26">
        <f t="shared" si="9"/>
        <v>89.84999999999991</v>
      </c>
    </row>
    <row r="99" spans="1:7" ht="21" customHeight="1">
      <c r="A99" s="23" t="s">
        <v>109</v>
      </c>
      <c r="B99" s="24">
        <v>18.64</v>
      </c>
      <c r="C99" s="25">
        <v>0.65</v>
      </c>
      <c r="D99" s="26">
        <f t="shared" si="12"/>
        <v>957.16</v>
      </c>
      <c r="E99" s="26">
        <f>ROUND(D99-B99*79*0.3,2)</f>
        <v>515.39</v>
      </c>
      <c r="F99" s="26">
        <v>482.77</v>
      </c>
      <c r="G99" s="26">
        <f t="shared" si="9"/>
        <v>32.620000000000005</v>
      </c>
    </row>
    <row r="100" spans="1:7" ht="21" customHeight="1">
      <c r="A100" s="23" t="s">
        <v>110</v>
      </c>
      <c r="B100" s="24">
        <v>80.05</v>
      </c>
      <c r="C100" s="25">
        <v>0.65</v>
      </c>
      <c r="D100" s="26">
        <f t="shared" si="12"/>
        <v>4110.57</v>
      </c>
      <c r="E100" s="26">
        <f>ROUND(D100-B100*79*0.3,2)</f>
        <v>2213.39</v>
      </c>
      <c r="F100" s="26">
        <v>2073.3</v>
      </c>
      <c r="G100" s="26">
        <f t="shared" si="9"/>
        <v>140.0899999999997</v>
      </c>
    </row>
    <row r="101" spans="1:7" ht="21" customHeight="1">
      <c r="A101" s="23" t="s">
        <v>111</v>
      </c>
      <c r="B101" s="24">
        <v>60.14</v>
      </c>
      <c r="C101" s="25">
        <v>0.65</v>
      </c>
      <c r="D101" s="26">
        <f t="shared" si="12"/>
        <v>3088.19</v>
      </c>
      <c r="E101" s="26">
        <f>ROUND(D101-B101*79*0.3,2)</f>
        <v>1662.87</v>
      </c>
      <c r="F101" s="26">
        <v>1557.62</v>
      </c>
      <c r="G101" s="26">
        <f t="shared" si="9"/>
        <v>105.25</v>
      </c>
    </row>
    <row r="102" spans="1:7" ht="21" customHeight="1">
      <c r="A102" s="15" t="s">
        <v>112</v>
      </c>
      <c r="B102" s="30">
        <f>SUM(B103:B107)</f>
        <v>266.53</v>
      </c>
      <c r="C102" s="20"/>
      <c r="D102" s="21">
        <f>SUM(D103:D107)</f>
        <v>17897.49</v>
      </c>
      <c r="E102" s="21">
        <f>SUM(E103:E107)</f>
        <v>11580.73</v>
      </c>
      <c r="F102" s="21">
        <f>SUM(F103:F107)</f>
        <v>10847.77</v>
      </c>
      <c r="G102" s="21">
        <f>SUM(G103:G107)</f>
        <v>732.9599999999996</v>
      </c>
    </row>
    <row r="103" spans="1:7" ht="21" customHeight="1">
      <c r="A103" s="23" t="s">
        <v>113</v>
      </c>
      <c r="B103" s="24">
        <v>85.34</v>
      </c>
      <c r="C103" s="25">
        <v>0.85</v>
      </c>
      <c r="D103" s="26">
        <f t="shared" si="12"/>
        <v>5730.58</v>
      </c>
      <c r="E103" s="26">
        <f>ROUND(D103-B103*79*0.3,2)</f>
        <v>3708.02</v>
      </c>
      <c r="F103" s="26">
        <v>3473.34</v>
      </c>
      <c r="G103" s="26">
        <f t="shared" si="9"/>
        <v>234.67999999999984</v>
      </c>
    </row>
    <row r="104" spans="1:7" ht="21" customHeight="1">
      <c r="A104" s="23" t="s">
        <v>114</v>
      </c>
      <c r="B104" s="24">
        <v>73.29</v>
      </c>
      <c r="C104" s="25">
        <v>0.85</v>
      </c>
      <c r="D104" s="26">
        <f t="shared" si="12"/>
        <v>4921.42</v>
      </c>
      <c r="E104" s="26">
        <f>ROUND(D104-B104*79*0.3,2)</f>
        <v>3184.45</v>
      </c>
      <c r="F104" s="26">
        <v>2982.9</v>
      </c>
      <c r="G104" s="26">
        <f t="shared" si="9"/>
        <v>201.54999999999973</v>
      </c>
    </row>
    <row r="105" spans="1:7" ht="21" customHeight="1">
      <c r="A105" s="23" t="s">
        <v>115</v>
      </c>
      <c r="B105" s="24">
        <v>31.82</v>
      </c>
      <c r="C105" s="25">
        <v>0.85</v>
      </c>
      <c r="D105" s="26">
        <f t="shared" si="12"/>
        <v>2136.71</v>
      </c>
      <c r="E105" s="26">
        <f>ROUND(D105-B105*79*0.3,2)</f>
        <v>1382.58</v>
      </c>
      <c r="F105" s="26">
        <v>1295.08</v>
      </c>
      <c r="G105" s="26">
        <f aca="true" t="shared" si="13" ref="G105:G136">E105-F105</f>
        <v>87.5</v>
      </c>
    </row>
    <row r="106" spans="1:7" ht="21" customHeight="1">
      <c r="A106" s="23" t="s">
        <v>116</v>
      </c>
      <c r="B106" s="24">
        <v>37.5</v>
      </c>
      <c r="C106" s="25">
        <v>0.85</v>
      </c>
      <c r="D106" s="26">
        <f t="shared" si="12"/>
        <v>2518.13</v>
      </c>
      <c r="E106" s="26">
        <f>ROUND(D106-B106*79*0.3,2)</f>
        <v>1629.38</v>
      </c>
      <c r="F106" s="26">
        <v>1526.25</v>
      </c>
      <c r="G106" s="26">
        <f t="shared" si="13"/>
        <v>103.13000000000011</v>
      </c>
    </row>
    <row r="107" spans="1:7" ht="21" customHeight="1">
      <c r="A107" s="23" t="s">
        <v>117</v>
      </c>
      <c r="B107" s="24">
        <v>38.58</v>
      </c>
      <c r="C107" s="25">
        <v>0.85</v>
      </c>
      <c r="D107" s="26">
        <f t="shared" si="12"/>
        <v>2590.65</v>
      </c>
      <c r="E107" s="26">
        <f>ROUND(D107-B107*79*0.3,2)</f>
        <v>1676.3</v>
      </c>
      <c r="F107" s="26">
        <v>1570.2</v>
      </c>
      <c r="G107" s="26">
        <f t="shared" si="13"/>
        <v>106.09999999999991</v>
      </c>
    </row>
    <row r="108" spans="1:7" ht="21" customHeight="1">
      <c r="A108" s="15" t="s">
        <v>118</v>
      </c>
      <c r="B108" s="30">
        <f>SUM(B109:B110)</f>
        <v>178.02</v>
      </c>
      <c r="C108" s="20"/>
      <c r="D108" s="21">
        <f>SUM(D109:D110)</f>
        <v>11954.04</v>
      </c>
      <c r="E108" s="21">
        <f>SUM(E109:E110)</f>
        <v>7734.959999999999</v>
      </c>
      <c r="F108" s="21">
        <f>SUM(F109:F110)</f>
        <v>7245.41</v>
      </c>
      <c r="G108" s="21">
        <f>SUM(G109:G110)</f>
        <v>489.5499999999993</v>
      </c>
    </row>
    <row r="109" spans="1:7" ht="21" customHeight="1">
      <c r="A109" s="23" t="s">
        <v>119</v>
      </c>
      <c r="B109" s="24">
        <v>58.68</v>
      </c>
      <c r="C109" s="25">
        <v>0.85</v>
      </c>
      <c r="D109" s="26">
        <f t="shared" si="12"/>
        <v>3940.36</v>
      </c>
      <c r="E109" s="26">
        <f>ROUND(D109-B109*79*0.3,2)</f>
        <v>2549.64</v>
      </c>
      <c r="F109" s="26">
        <v>2388.27</v>
      </c>
      <c r="G109" s="26">
        <f t="shared" si="13"/>
        <v>161.3699999999999</v>
      </c>
    </row>
    <row r="110" spans="1:7" ht="21" customHeight="1">
      <c r="A110" s="23" t="s">
        <v>120</v>
      </c>
      <c r="B110" s="24">
        <v>119.34</v>
      </c>
      <c r="C110" s="25">
        <v>0.85</v>
      </c>
      <c r="D110" s="26">
        <f t="shared" si="12"/>
        <v>8013.68</v>
      </c>
      <c r="E110" s="26">
        <f>ROUND(D110-B110*79*0.3,2)</f>
        <v>5185.32</v>
      </c>
      <c r="F110" s="26">
        <v>4857.14</v>
      </c>
      <c r="G110" s="26">
        <f t="shared" si="13"/>
        <v>328.1799999999994</v>
      </c>
    </row>
    <row r="111" spans="1:7" ht="21" customHeight="1">
      <c r="A111" s="15" t="s">
        <v>121</v>
      </c>
      <c r="B111" s="30">
        <f>SUM(B112:B113)</f>
        <v>198.19</v>
      </c>
      <c r="C111" s="20"/>
      <c r="D111" s="21">
        <f>SUM(D112:D113)</f>
        <v>13308.46</v>
      </c>
      <c r="E111" s="21">
        <f>SUM(E112:E113)</f>
        <v>8611.36</v>
      </c>
      <c r="F111" s="21">
        <f>SUM(F112:F113)</f>
        <v>8066.34</v>
      </c>
      <c r="G111" s="21">
        <f>SUM(G112:G113)</f>
        <v>545.0199999999995</v>
      </c>
    </row>
    <row r="112" spans="1:7" ht="21" customHeight="1">
      <c r="A112" s="23" t="s">
        <v>122</v>
      </c>
      <c r="B112" s="24">
        <v>99.05</v>
      </c>
      <c r="C112" s="25">
        <v>0.85</v>
      </c>
      <c r="D112" s="26">
        <f t="shared" si="12"/>
        <v>6651.21</v>
      </c>
      <c r="E112" s="26">
        <f>ROUND(D112-B112*79*0.3,2)</f>
        <v>4303.73</v>
      </c>
      <c r="F112" s="26">
        <v>4031.34</v>
      </c>
      <c r="G112" s="26">
        <f t="shared" si="13"/>
        <v>272.3899999999994</v>
      </c>
    </row>
    <row r="113" spans="1:7" ht="21" customHeight="1">
      <c r="A113" s="23" t="s">
        <v>123</v>
      </c>
      <c r="B113" s="24">
        <v>99.14</v>
      </c>
      <c r="C113" s="25">
        <v>0.85</v>
      </c>
      <c r="D113" s="26">
        <f t="shared" si="12"/>
        <v>6657.25</v>
      </c>
      <c r="E113" s="26">
        <f>ROUND(D113-B113*79*0.3,2)</f>
        <v>4307.63</v>
      </c>
      <c r="F113" s="26">
        <v>4035</v>
      </c>
      <c r="G113" s="26">
        <f t="shared" si="13"/>
        <v>272.6300000000001</v>
      </c>
    </row>
    <row r="114" spans="1:7" ht="21" customHeight="1">
      <c r="A114" s="15" t="s">
        <v>124</v>
      </c>
      <c r="B114" s="30">
        <f>SUM(B115:B117)</f>
        <v>109.31</v>
      </c>
      <c r="C114" s="20"/>
      <c r="D114" s="21">
        <f>SUM(D115:D117)</f>
        <v>7340.16</v>
      </c>
      <c r="E114" s="21">
        <f>SUM(E115:E117)</f>
        <v>4749.51</v>
      </c>
      <c r="F114" s="21">
        <f>SUM(F115:F117)</f>
        <v>4448.91</v>
      </c>
      <c r="G114" s="21">
        <f>SUM(G115:G117)</f>
        <v>300.5999999999999</v>
      </c>
    </row>
    <row r="115" spans="1:7" ht="21" customHeight="1">
      <c r="A115" s="23" t="s">
        <v>125</v>
      </c>
      <c r="B115" s="24">
        <v>38.47</v>
      </c>
      <c r="C115" s="25">
        <v>0.85</v>
      </c>
      <c r="D115" s="26">
        <f t="shared" si="12"/>
        <v>2583.26</v>
      </c>
      <c r="E115" s="26">
        <f>ROUND(D115-B115*79*0.3,2)</f>
        <v>1671.52</v>
      </c>
      <c r="F115" s="26">
        <v>1565.73</v>
      </c>
      <c r="G115" s="26">
        <f t="shared" si="13"/>
        <v>105.78999999999996</v>
      </c>
    </row>
    <row r="116" spans="1:7" ht="21" customHeight="1">
      <c r="A116" s="23" t="s">
        <v>126</v>
      </c>
      <c r="B116" s="24">
        <v>28.96</v>
      </c>
      <c r="C116" s="25">
        <v>0.85</v>
      </c>
      <c r="D116" s="26">
        <f t="shared" si="12"/>
        <v>1944.66</v>
      </c>
      <c r="E116" s="26">
        <f>ROUND(D116-B116*79*0.3,2)</f>
        <v>1258.31</v>
      </c>
      <c r="F116" s="26">
        <v>1178.67</v>
      </c>
      <c r="G116" s="26">
        <f t="shared" si="13"/>
        <v>79.63999999999987</v>
      </c>
    </row>
    <row r="117" spans="1:7" ht="21" customHeight="1">
      <c r="A117" s="23" t="s">
        <v>127</v>
      </c>
      <c r="B117" s="28">
        <v>41.88</v>
      </c>
      <c r="C117" s="25">
        <v>0.85</v>
      </c>
      <c r="D117" s="26">
        <f t="shared" si="12"/>
        <v>2812.24</v>
      </c>
      <c r="E117" s="26">
        <f>ROUND(D117-B117*79*0.3,2)</f>
        <v>1819.68</v>
      </c>
      <c r="F117" s="26">
        <v>1704.51</v>
      </c>
      <c r="G117" s="26">
        <f t="shared" si="13"/>
        <v>115.17000000000007</v>
      </c>
    </row>
    <row r="118" spans="1:7" ht="21" customHeight="1">
      <c r="A118" s="32" t="s">
        <v>128</v>
      </c>
      <c r="B118" s="19">
        <f>SUM(B119:B153)</f>
        <v>2661.61</v>
      </c>
      <c r="C118" s="20"/>
      <c r="D118" s="21">
        <f>SUM(D119:D153)</f>
        <v>192411.58</v>
      </c>
      <c r="E118" s="21">
        <f>SUM(E119:E153)</f>
        <v>129331.44999999998</v>
      </c>
      <c r="F118" s="21">
        <f>SUM(F119:F153)</f>
        <v>121145.90999999996</v>
      </c>
      <c r="G118" s="21">
        <f>SUM(G119:G153)</f>
        <v>8185.539999999998</v>
      </c>
    </row>
    <row r="119" spans="1:7" ht="21" customHeight="1">
      <c r="A119" s="23" t="s">
        <v>129</v>
      </c>
      <c r="B119" s="24">
        <v>6.26</v>
      </c>
      <c r="C119" s="25">
        <v>0.85</v>
      </c>
      <c r="D119" s="26">
        <f t="shared" si="12"/>
        <v>420.36</v>
      </c>
      <c r="E119" s="26">
        <f aca="true" t="shared" si="14" ref="E119:E153">ROUND(D119-B119*79*0.3,2)</f>
        <v>272</v>
      </c>
      <c r="F119" s="26">
        <v>254.78</v>
      </c>
      <c r="G119" s="26">
        <f t="shared" si="13"/>
        <v>17.22</v>
      </c>
    </row>
    <row r="120" spans="1:7" ht="21" customHeight="1">
      <c r="A120" s="23" t="s">
        <v>130</v>
      </c>
      <c r="B120" s="24">
        <v>33.93</v>
      </c>
      <c r="C120" s="25">
        <v>1</v>
      </c>
      <c r="D120" s="26">
        <f aca="true" t="shared" si="15" ref="D119:D153">ROUND(B120*79*C120,2)</f>
        <v>2680.47</v>
      </c>
      <c r="E120" s="26">
        <f t="shared" si="14"/>
        <v>1876.33</v>
      </c>
      <c r="F120" s="26">
        <v>1757.57</v>
      </c>
      <c r="G120" s="26">
        <f t="shared" si="13"/>
        <v>118.75999999999999</v>
      </c>
    </row>
    <row r="121" spans="1:7" ht="21" customHeight="1">
      <c r="A121" s="23" t="s">
        <v>131</v>
      </c>
      <c r="B121" s="24">
        <v>21.66</v>
      </c>
      <c r="C121" s="25">
        <v>0.85</v>
      </c>
      <c r="D121" s="26">
        <f t="shared" si="15"/>
        <v>1454.47</v>
      </c>
      <c r="E121" s="26">
        <f t="shared" si="14"/>
        <v>941.13</v>
      </c>
      <c r="F121" s="26">
        <v>881.56</v>
      </c>
      <c r="G121" s="26">
        <f t="shared" si="13"/>
        <v>59.57000000000005</v>
      </c>
    </row>
    <row r="122" spans="1:7" ht="21" customHeight="1">
      <c r="A122" s="23" t="s">
        <v>132</v>
      </c>
      <c r="B122" s="24">
        <v>36.45</v>
      </c>
      <c r="C122" s="25">
        <v>0.85</v>
      </c>
      <c r="D122" s="26">
        <f t="shared" si="15"/>
        <v>2447.62</v>
      </c>
      <c r="E122" s="26">
        <f t="shared" si="14"/>
        <v>1583.76</v>
      </c>
      <c r="F122" s="26">
        <v>1483.52</v>
      </c>
      <c r="G122" s="26">
        <f t="shared" si="13"/>
        <v>100.24000000000001</v>
      </c>
    </row>
    <row r="123" spans="1:7" ht="21" customHeight="1">
      <c r="A123" s="23" t="s">
        <v>133</v>
      </c>
      <c r="B123" s="24">
        <v>19.06</v>
      </c>
      <c r="C123" s="25">
        <v>1</v>
      </c>
      <c r="D123" s="26">
        <f t="shared" si="15"/>
        <v>1505.74</v>
      </c>
      <c r="E123" s="26">
        <f t="shared" si="14"/>
        <v>1054.02</v>
      </c>
      <c r="F123" s="26">
        <v>987.31</v>
      </c>
      <c r="G123" s="26">
        <f t="shared" si="13"/>
        <v>66.71000000000004</v>
      </c>
    </row>
    <row r="124" spans="1:7" ht="21" customHeight="1">
      <c r="A124" s="23" t="s">
        <v>134</v>
      </c>
      <c r="B124" s="24">
        <v>69.52</v>
      </c>
      <c r="C124" s="25">
        <v>1</v>
      </c>
      <c r="D124" s="26">
        <f t="shared" si="15"/>
        <v>5492.08</v>
      </c>
      <c r="E124" s="26">
        <f t="shared" si="14"/>
        <v>3844.46</v>
      </c>
      <c r="F124" s="26">
        <v>3601.14</v>
      </c>
      <c r="G124" s="26">
        <f t="shared" si="13"/>
        <v>243.32000000000016</v>
      </c>
    </row>
    <row r="125" spans="1:7" ht="21" customHeight="1">
      <c r="A125" s="23" t="s">
        <v>135</v>
      </c>
      <c r="B125" s="24">
        <v>69.12</v>
      </c>
      <c r="C125" s="25">
        <v>1</v>
      </c>
      <c r="D125" s="26">
        <f t="shared" si="15"/>
        <v>5460.48</v>
      </c>
      <c r="E125" s="26">
        <f t="shared" si="14"/>
        <v>3822.34</v>
      </c>
      <c r="F125" s="26">
        <v>3580.42</v>
      </c>
      <c r="G125" s="26">
        <f t="shared" si="13"/>
        <v>241.92000000000007</v>
      </c>
    </row>
    <row r="126" spans="1:7" ht="21" customHeight="1">
      <c r="A126" s="23" t="s">
        <v>136</v>
      </c>
      <c r="B126" s="28">
        <v>36.34</v>
      </c>
      <c r="C126" s="25">
        <v>1</v>
      </c>
      <c r="D126" s="26">
        <f t="shared" si="15"/>
        <v>2870.86</v>
      </c>
      <c r="E126" s="26">
        <f t="shared" si="14"/>
        <v>2009.6</v>
      </c>
      <c r="F126" s="26">
        <v>1882.41</v>
      </c>
      <c r="G126" s="26">
        <f t="shared" si="13"/>
        <v>127.18999999999983</v>
      </c>
    </row>
    <row r="127" spans="1:7" ht="21" customHeight="1">
      <c r="A127" s="23" t="s">
        <v>137</v>
      </c>
      <c r="B127" s="24">
        <v>99.38</v>
      </c>
      <c r="C127" s="25">
        <v>1</v>
      </c>
      <c r="D127" s="26">
        <f t="shared" si="15"/>
        <v>7851.02</v>
      </c>
      <c r="E127" s="26">
        <f t="shared" si="14"/>
        <v>5495.71</v>
      </c>
      <c r="F127" s="26">
        <v>5147.88</v>
      </c>
      <c r="G127" s="26">
        <f t="shared" si="13"/>
        <v>347.8299999999999</v>
      </c>
    </row>
    <row r="128" spans="1:7" ht="21" customHeight="1">
      <c r="A128" s="23" t="s">
        <v>138</v>
      </c>
      <c r="B128" s="24">
        <v>38.6</v>
      </c>
      <c r="C128" s="25">
        <v>1</v>
      </c>
      <c r="D128" s="26">
        <f t="shared" si="15"/>
        <v>3049.4</v>
      </c>
      <c r="E128" s="26">
        <f t="shared" si="14"/>
        <v>2134.58</v>
      </c>
      <c r="F128" s="26">
        <v>1999.48</v>
      </c>
      <c r="G128" s="26">
        <f t="shared" si="13"/>
        <v>135.0999999999999</v>
      </c>
    </row>
    <row r="129" spans="1:7" ht="21" customHeight="1">
      <c r="A129" s="23" t="s">
        <v>139</v>
      </c>
      <c r="B129" s="28">
        <v>49.54</v>
      </c>
      <c r="C129" s="25">
        <v>1</v>
      </c>
      <c r="D129" s="26">
        <f t="shared" si="15"/>
        <v>3913.66</v>
      </c>
      <c r="E129" s="26">
        <f t="shared" si="14"/>
        <v>2739.56</v>
      </c>
      <c r="F129" s="26">
        <v>2566.17</v>
      </c>
      <c r="G129" s="26">
        <f t="shared" si="13"/>
        <v>173.38999999999987</v>
      </c>
    </row>
    <row r="130" spans="1:7" ht="21" customHeight="1">
      <c r="A130" s="23" t="s">
        <v>140</v>
      </c>
      <c r="B130" s="28">
        <v>109.3</v>
      </c>
      <c r="C130" s="25">
        <v>1</v>
      </c>
      <c r="D130" s="26">
        <f t="shared" si="15"/>
        <v>8634.7</v>
      </c>
      <c r="E130" s="26">
        <f t="shared" si="14"/>
        <v>6044.29</v>
      </c>
      <c r="F130" s="26">
        <v>5661.74</v>
      </c>
      <c r="G130" s="26">
        <f t="shared" si="13"/>
        <v>382.5500000000002</v>
      </c>
    </row>
    <row r="131" spans="1:7" ht="21" customHeight="1">
      <c r="A131" s="23" t="s">
        <v>141</v>
      </c>
      <c r="B131" s="24">
        <v>107.44</v>
      </c>
      <c r="C131" s="25">
        <v>0.65</v>
      </c>
      <c r="D131" s="26">
        <f t="shared" si="15"/>
        <v>5517.04</v>
      </c>
      <c r="E131" s="26">
        <f t="shared" si="14"/>
        <v>2970.71</v>
      </c>
      <c r="F131" s="26">
        <v>2782.69</v>
      </c>
      <c r="G131" s="26">
        <f t="shared" si="13"/>
        <v>188.01999999999998</v>
      </c>
    </row>
    <row r="132" spans="1:7" ht="21" customHeight="1">
      <c r="A132" s="23" t="s">
        <v>142</v>
      </c>
      <c r="B132" s="24">
        <v>144.13</v>
      </c>
      <c r="C132" s="25">
        <v>1</v>
      </c>
      <c r="D132" s="26">
        <f t="shared" si="15"/>
        <v>11386.27</v>
      </c>
      <c r="E132" s="26">
        <f t="shared" si="14"/>
        <v>7970.39</v>
      </c>
      <c r="F132" s="26">
        <v>7465.93</v>
      </c>
      <c r="G132" s="26">
        <f t="shared" si="13"/>
        <v>504.46000000000004</v>
      </c>
    </row>
    <row r="133" spans="1:7" ht="21" customHeight="1">
      <c r="A133" s="23" t="s">
        <v>143</v>
      </c>
      <c r="B133" s="28">
        <v>76.31</v>
      </c>
      <c r="C133" s="25">
        <v>1</v>
      </c>
      <c r="D133" s="26">
        <f t="shared" si="15"/>
        <v>6028.49</v>
      </c>
      <c r="E133" s="26">
        <f t="shared" si="14"/>
        <v>4219.94</v>
      </c>
      <c r="F133" s="26">
        <v>3952.86</v>
      </c>
      <c r="G133" s="26">
        <f t="shared" si="13"/>
        <v>267.0799999999995</v>
      </c>
    </row>
    <row r="134" spans="1:7" ht="21" customHeight="1">
      <c r="A134" s="23" t="s">
        <v>144</v>
      </c>
      <c r="B134" s="24">
        <v>29.49</v>
      </c>
      <c r="C134" s="25">
        <v>1</v>
      </c>
      <c r="D134" s="26">
        <f t="shared" si="15"/>
        <v>2329.71</v>
      </c>
      <c r="E134" s="26">
        <f t="shared" si="14"/>
        <v>1630.8</v>
      </c>
      <c r="F134" s="26">
        <v>1527.58</v>
      </c>
      <c r="G134" s="26">
        <f t="shared" si="13"/>
        <v>103.22000000000003</v>
      </c>
    </row>
    <row r="135" spans="1:7" ht="21" customHeight="1">
      <c r="A135" s="23" t="s">
        <v>145</v>
      </c>
      <c r="B135" s="24">
        <v>89.72</v>
      </c>
      <c r="C135" s="25">
        <v>0.85</v>
      </c>
      <c r="D135" s="26">
        <f t="shared" si="15"/>
        <v>6024.7</v>
      </c>
      <c r="E135" s="26">
        <f t="shared" si="14"/>
        <v>3898.34</v>
      </c>
      <c r="F135" s="26">
        <v>3651.61</v>
      </c>
      <c r="G135" s="26">
        <f t="shared" si="13"/>
        <v>246.73000000000002</v>
      </c>
    </row>
    <row r="136" spans="1:7" ht="21" customHeight="1">
      <c r="A136" s="23" t="s">
        <v>146</v>
      </c>
      <c r="B136" s="24">
        <v>150.04</v>
      </c>
      <c r="C136" s="25">
        <v>0.85</v>
      </c>
      <c r="D136" s="26">
        <f t="shared" si="15"/>
        <v>10075.19</v>
      </c>
      <c r="E136" s="26">
        <f t="shared" si="14"/>
        <v>6519.24</v>
      </c>
      <c r="F136" s="26">
        <v>6106.63</v>
      </c>
      <c r="G136" s="26">
        <f t="shared" si="13"/>
        <v>412.6099999999997</v>
      </c>
    </row>
    <row r="137" spans="1:7" ht="21" customHeight="1">
      <c r="A137" s="23" t="s">
        <v>147</v>
      </c>
      <c r="B137" s="24">
        <v>151.52</v>
      </c>
      <c r="C137" s="25">
        <v>0.85</v>
      </c>
      <c r="D137" s="26">
        <f t="shared" si="15"/>
        <v>10174.57</v>
      </c>
      <c r="E137" s="26">
        <f t="shared" si="14"/>
        <v>6583.55</v>
      </c>
      <c r="F137" s="26">
        <v>6166.87</v>
      </c>
      <c r="G137" s="26">
        <f aca="true" t="shared" si="16" ref="G137:G153">E137-F137</f>
        <v>416.6800000000003</v>
      </c>
    </row>
    <row r="138" spans="1:7" ht="21" customHeight="1">
      <c r="A138" s="23" t="s">
        <v>148</v>
      </c>
      <c r="B138" s="28">
        <v>73.27</v>
      </c>
      <c r="C138" s="25">
        <v>0.85</v>
      </c>
      <c r="D138" s="26">
        <f t="shared" si="15"/>
        <v>4920.08</v>
      </c>
      <c r="E138" s="26">
        <f t="shared" si="14"/>
        <v>3183.58</v>
      </c>
      <c r="F138" s="26">
        <v>2982.09</v>
      </c>
      <c r="G138" s="26">
        <f t="shared" si="16"/>
        <v>201.48999999999978</v>
      </c>
    </row>
    <row r="139" spans="1:7" ht="21" customHeight="1">
      <c r="A139" s="23" t="s">
        <v>149</v>
      </c>
      <c r="B139" s="28">
        <v>142.91</v>
      </c>
      <c r="C139" s="25">
        <v>0.85</v>
      </c>
      <c r="D139" s="26">
        <f t="shared" si="15"/>
        <v>9596.41</v>
      </c>
      <c r="E139" s="26">
        <f t="shared" si="14"/>
        <v>6209.44</v>
      </c>
      <c r="F139" s="26">
        <v>5816.44</v>
      </c>
      <c r="G139" s="26">
        <f t="shared" si="16"/>
        <v>393</v>
      </c>
    </row>
    <row r="140" spans="1:7" ht="21" customHeight="1">
      <c r="A140" s="23" t="s">
        <v>150</v>
      </c>
      <c r="B140" s="28">
        <v>131.55</v>
      </c>
      <c r="C140" s="25">
        <v>0.85</v>
      </c>
      <c r="D140" s="26">
        <f t="shared" si="15"/>
        <v>8833.58</v>
      </c>
      <c r="E140" s="26">
        <f t="shared" si="14"/>
        <v>5715.85</v>
      </c>
      <c r="F140" s="26">
        <v>5354.09</v>
      </c>
      <c r="G140" s="26">
        <f t="shared" si="16"/>
        <v>361.7600000000002</v>
      </c>
    </row>
    <row r="141" spans="1:7" ht="21" customHeight="1">
      <c r="A141" s="23" t="s">
        <v>151</v>
      </c>
      <c r="B141" s="24">
        <v>44.72</v>
      </c>
      <c r="C141" s="25">
        <v>0.85</v>
      </c>
      <c r="D141" s="26">
        <f t="shared" si="15"/>
        <v>3002.95</v>
      </c>
      <c r="E141" s="26">
        <f t="shared" si="14"/>
        <v>1943.09</v>
      </c>
      <c r="F141" s="26">
        <v>1820.11</v>
      </c>
      <c r="G141" s="26">
        <f t="shared" si="16"/>
        <v>122.98000000000002</v>
      </c>
    </row>
    <row r="142" spans="1:7" ht="21" customHeight="1">
      <c r="A142" s="23" t="s">
        <v>152</v>
      </c>
      <c r="B142" s="28">
        <v>36.09</v>
      </c>
      <c r="C142" s="25">
        <v>0.85</v>
      </c>
      <c r="D142" s="26">
        <f t="shared" si="15"/>
        <v>2423.44</v>
      </c>
      <c r="E142" s="26">
        <f t="shared" si="14"/>
        <v>1568.11</v>
      </c>
      <c r="F142" s="26">
        <v>1468.86</v>
      </c>
      <c r="G142" s="26">
        <f t="shared" si="16"/>
        <v>99.25</v>
      </c>
    </row>
    <row r="143" spans="1:7" ht="21" customHeight="1">
      <c r="A143" s="23" t="s">
        <v>153</v>
      </c>
      <c r="B143" s="24">
        <v>41.92</v>
      </c>
      <c r="C143" s="25">
        <v>0.85</v>
      </c>
      <c r="D143" s="26">
        <f t="shared" si="15"/>
        <v>2814.93</v>
      </c>
      <c r="E143" s="26">
        <f t="shared" si="14"/>
        <v>1821.43</v>
      </c>
      <c r="F143" s="26">
        <v>1706.15</v>
      </c>
      <c r="G143" s="26">
        <f t="shared" si="16"/>
        <v>115.27999999999997</v>
      </c>
    </row>
    <row r="144" spans="1:7" ht="21" customHeight="1">
      <c r="A144" s="23" t="s">
        <v>154</v>
      </c>
      <c r="B144" s="24">
        <v>85.81</v>
      </c>
      <c r="C144" s="25">
        <v>0.85</v>
      </c>
      <c r="D144" s="26">
        <f t="shared" si="15"/>
        <v>5762.14</v>
      </c>
      <c r="E144" s="26">
        <f t="shared" si="14"/>
        <v>3728.44</v>
      </c>
      <c r="F144" s="26">
        <v>3492.47</v>
      </c>
      <c r="G144" s="26">
        <f t="shared" si="16"/>
        <v>235.97000000000025</v>
      </c>
    </row>
    <row r="145" spans="1:7" ht="21" customHeight="1">
      <c r="A145" s="23" t="s">
        <v>155</v>
      </c>
      <c r="B145" s="24">
        <v>98.98</v>
      </c>
      <c r="C145" s="25">
        <v>0.85</v>
      </c>
      <c r="D145" s="26">
        <f t="shared" si="15"/>
        <v>6646.51</v>
      </c>
      <c r="E145" s="26">
        <f t="shared" si="14"/>
        <v>4300.68</v>
      </c>
      <c r="F145" s="26">
        <v>4028.48</v>
      </c>
      <c r="G145" s="26">
        <f t="shared" si="16"/>
        <v>272.2000000000003</v>
      </c>
    </row>
    <row r="146" spans="1:7" ht="21" customHeight="1">
      <c r="A146" s="23" t="s">
        <v>156</v>
      </c>
      <c r="B146" s="24">
        <v>9.51</v>
      </c>
      <c r="C146" s="25">
        <v>1</v>
      </c>
      <c r="D146" s="26">
        <f t="shared" si="15"/>
        <v>751.29</v>
      </c>
      <c r="E146" s="26">
        <f t="shared" si="14"/>
        <v>525.9</v>
      </c>
      <c r="F146" s="26">
        <v>492.62</v>
      </c>
      <c r="G146" s="26">
        <f t="shared" si="16"/>
        <v>33.27999999999997</v>
      </c>
    </row>
    <row r="147" spans="1:7" ht="21" customHeight="1">
      <c r="A147" s="23" t="s">
        <v>157</v>
      </c>
      <c r="B147" s="24">
        <v>13.56</v>
      </c>
      <c r="C147" s="25">
        <v>1</v>
      </c>
      <c r="D147" s="26">
        <f t="shared" si="15"/>
        <v>1071.24</v>
      </c>
      <c r="E147" s="26">
        <f t="shared" si="14"/>
        <v>749.87</v>
      </c>
      <c r="F147" s="26">
        <v>702.41</v>
      </c>
      <c r="G147" s="26">
        <f t="shared" si="16"/>
        <v>47.460000000000036</v>
      </c>
    </row>
    <row r="148" spans="1:7" ht="21" customHeight="1">
      <c r="A148" s="23" t="s">
        <v>158</v>
      </c>
      <c r="B148" s="24">
        <v>87.96</v>
      </c>
      <c r="C148" s="25">
        <v>1</v>
      </c>
      <c r="D148" s="26">
        <f t="shared" si="15"/>
        <v>6948.84</v>
      </c>
      <c r="E148" s="26">
        <f t="shared" si="14"/>
        <v>4864.19</v>
      </c>
      <c r="F148" s="26">
        <v>4556.33</v>
      </c>
      <c r="G148" s="26">
        <f t="shared" si="16"/>
        <v>307.8599999999997</v>
      </c>
    </row>
    <row r="149" spans="1:7" ht="21" customHeight="1">
      <c r="A149" s="23" t="s">
        <v>159</v>
      </c>
      <c r="B149" s="24">
        <v>212.32</v>
      </c>
      <c r="C149" s="25">
        <v>1</v>
      </c>
      <c r="D149" s="26">
        <f t="shared" si="15"/>
        <v>16773.28</v>
      </c>
      <c r="E149" s="26">
        <f t="shared" si="14"/>
        <v>11741.3</v>
      </c>
      <c r="F149" s="26">
        <v>10998.18</v>
      </c>
      <c r="G149" s="26">
        <f t="shared" si="16"/>
        <v>743.119999999999</v>
      </c>
    </row>
    <row r="150" spans="1:7" ht="21" customHeight="1">
      <c r="A150" s="23" t="s">
        <v>160</v>
      </c>
      <c r="B150" s="24">
        <v>85.79</v>
      </c>
      <c r="C150" s="25">
        <v>1</v>
      </c>
      <c r="D150" s="26">
        <f t="shared" si="15"/>
        <v>6777.41</v>
      </c>
      <c r="E150" s="26">
        <f t="shared" si="14"/>
        <v>4744.19</v>
      </c>
      <c r="F150" s="26">
        <v>4443.92</v>
      </c>
      <c r="G150" s="26">
        <f t="shared" si="16"/>
        <v>300.2699999999995</v>
      </c>
    </row>
    <row r="151" spans="1:7" ht="21" customHeight="1">
      <c r="A151" s="23" t="s">
        <v>161</v>
      </c>
      <c r="B151" s="24">
        <v>114.2</v>
      </c>
      <c r="C151" s="25">
        <v>1</v>
      </c>
      <c r="D151" s="26">
        <f t="shared" si="15"/>
        <v>9021.8</v>
      </c>
      <c r="E151" s="26">
        <f t="shared" si="14"/>
        <v>6315.26</v>
      </c>
      <c r="F151" s="26">
        <v>5915.56</v>
      </c>
      <c r="G151" s="26">
        <f t="shared" si="16"/>
        <v>399.6999999999998</v>
      </c>
    </row>
    <row r="152" spans="1:7" ht="21" customHeight="1">
      <c r="A152" s="23" t="s">
        <v>162</v>
      </c>
      <c r="B152" s="24">
        <v>99.07</v>
      </c>
      <c r="C152" s="25">
        <v>0.85</v>
      </c>
      <c r="D152" s="26">
        <f t="shared" si="15"/>
        <v>6652.55</v>
      </c>
      <c r="E152" s="26">
        <f t="shared" si="14"/>
        <v>4304.59</v>
      </c>
      <c r="F152" s="26">
        <v>4032.15</v>
      </c>
      <c r="G152" s="26">
        <f t="shared" si="16"/>
        <v>272.44000000000005</v>
      </c>
    </row>
    <row r="153" spans="1:7" ht="21" customHeight="1">
      <c r="A153" s="23" t="s">
        <v>163</v>
      </c>
      <c r="B153" s="28">
        <v>46.14</v>
      </c>
      <c r="C153" s="25">
        <v>0.85</v>
      </c>
      <c r="D153" s="26">
        <f t="shared" si="15"/>
        <v>3098.3</v>
      </c>
      <c r="E153" s="26">
        <f t="shared" si="14"/>
        <v>2004.78</v>
      </c>
      <c r="F153" s="26">
        <v>1877.9</v>
      </c>
      <c r="G153" s="26">
        <f t="shared" si="16"/>
        <v>126.87999999999988</v>
      </c>
    </row>
  </sheetData>
  <sheetProtection/>
  <autoFilter ref="A4:F153"/>
  <mergeCells count="1">
    <mergeCell ref="A2:G2"/>
  </mergeCells>
  <printOptions horizontalCentered="1"/>
  <pageMargins left="0.39305555555555555" right="0.39305555555555555" top="0.5902777777777778" bottom="0.7868055555555555" header="0.5118055555555555" footer="0.5118055555555555"/>
  <pageSetup fitToHeight="0" fitToWidth="1" horizontalDpi="600" verticalDpi="600" orientation="portrait" paperSize="9" scale="85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戚伟强</cp:lastModifiedBy>
  <dcterms:created xsi:type="dcterms:W3CDTF">2020-06-17T07:14:20Z</dcterms:created>
  <dcterms:modified xsi:type="dcterms:W3CDTF">2021-03-26T14:50:42Z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