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63" windowHeight="9047" activeTab="0"/>
  </bookViews>
  <sheets>
    <sheet name="2021年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<sst xmlns="http://schemas.openxmlformats.org/spreadsheetml/2006/main" count="41" uniqueCount="28">
  <si>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附件3</t>
  </si>
  <si>
    <t>2021年粤东西北地区中小学教师公费定向培养经费安排明细表</t>
  </si>
  <si>
    <t>序号</t>
  </si>
  <si>
    <t>院校名称</t>
  </si>
  <si>
    <t>培养专业（层次）</t>
  </si>
  <si>
    <t>在校生数</t>
  </si>
  <si>
    <t>2021年毕业生数</t>
  </si>
  <si>
    <t>扣除2021年毕业后在校生数</t>
  </si>
  <si>
    <t>2021年新增计划数</t>
  </si>
  <si>
    <t>以前学年实际培养比计划减少人数</t>
  </si>
  <si>
    <t>2021年资金安排（万元）</t>
  </si>
  <si>
    <t>华南师范大学</t>
  </si>
  <si>
    <t>本科</t>
  </si>
  <si>
    <t>研究生</t>
  </si>
  <si>
    <t>岭南师范学院</t>
  </si>
  <si>
    <t>韩山师范学院</t>
  </si>
  <si>
    <t>广东技术师范大学</t>
  </si>
  <si>
    <t>广东第二师范学院</t>
  </si>
  <si>
    <t>肇庆学院</t>
  </si>
  <si>
    <t>惠州学院</t>
  </si>
  <si>
    <t>韶关学院</t>
  </si>
  <si>
    <t>嘉应学院</t>
  </si>
  <si>
    <t>广东省外语艺术职业学院</t>
  </si>
  <si>
    <t>专科</t>
  </si>
  <si>
    <t>广州大学</t>
  </si>
  <si>
    <t>广东茂名幼儿师范专科学校</t>
  </si>
  <si>
    <t>湛江幼儿师范专科学校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</si>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</sst>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b/>
      <sz val="12"/>
      <color indexed="8"/>
      <name val="仿宋_GB2312"/>
      <family val="3"/>
    </font>
    <font>
      <sz val="20"/>
      <color indexed="8"/>
      <name val="黑体"/>
      <family val="3"/>
    </font>
    <font>
      <sz val="22"/>
      <color indexed="8"/>
      <name val="方正小标宋简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22"/>
      <color indexed="8"/>
      <name val="方正小标宋简体"/>
      <family val="0"/>
    </font>
    <font>
      <b/>
      <sz val="12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b/>
      <sz val="12"/>
      <color theme="1"/>
      <name val="仿宋_GB2312"/>
      <family val="3"/>
    </font>
    <font>
      <sz val="20"/>
      <color theme="1"/>
      <name val="黑体"/>
      <family val="3"/>
    </font>
    <font>
      <sz val="22"/>
      <color theme="1"/>
      <name val="方正小标宋简体"/>
      <family val="0"/>
    </font>
    <font>
      <sz val="11"/>
      <color theme="1"/>
      <name val="仿宋_GB2312"/>
      <family val="3"/>
    </font>
    <font>
      <b/>
      <sz val="22"/>
      <color theme="1"/>
      <name val="方正小标宋简体"/>
      <family val="0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vertical="center" wrapText="1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41" fontId="49" fillId="0" borderId="11" xfId="0" applyNumberFormat="1" applyFont="1" applyFill="1" applyBorder="1" applyAlignment="1">
      <alignment horizontal="center" vertical="center"/>
    </xf>
    <xf numFmtId="41" fontId="49" fillId="0" borderId="11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41" fontId="49" fillId="0" borderId="11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41" fontId="54" fillId="0" borderId="11" xfId="0" applyNumberFormat="1" applyFont="1" applyFill="1" applyBorder="1" applyAlignment="1">
      <alignment horizontal="center" vertical="center"/>
    </xf>
    <xf numFmtId="41" fontId="49" fillId="0" borderId="11" xfId="0" applyNumberFormat="1" applyFont="1" applyFill="1" applyBorder="1" applyAlignment="1">
      <alignment horizontal="right" vertical="center"/>
    </xf>
    <xf numFmtId="41" fontId="49" fillId="0" borderId="11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41" fontId="9" fillId="0" borderId="11" xfId="0" applyNumberFormat="1" applyFont="1" applyFill="1" applyBorder="1" applyAlignment="1">
      <alignment horizontal="center" vertical="center"/>
    </xf>
    <xf numFmtId="41" fontId="54" fillId="0" borderId="11" xfId="0" applyNumberFormat="1" applyFont="1" applyFill="1" applyBorder="1" applyAlignment="1">
      <alignment horizontal="center" vertical="center"/>
    </xf>
    <xf numFmtId="41" fontId="9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/>
    </xf>
    <xf numFmtId="41" fontId="51" fillId="0" borderId="1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41" fontId="51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80" zoomScaleNormal="80" zoomScaleSheetLayoutView="100" workbookViewId="0" topLeftCell="A1">
      <pane ySplit="3" topLeftCell="A4" activePane="bottomLeft" state="frozen"/>
      <selection pane="bottomLeft" activeCell="C5" sqref="C5"/>
    </sheetView>
  </sheetViews>
  <sheetFormatPr defaultColWidth="9.00390625" defaultRowHeight="15"/>
  <cols>
    <col min="1" max="1" width="5.421875" style="4" customWidth="1"/>
    <col min="2" max="2" width="33.421875" style="5" customWidth="1"/>
    <col min="3" max="3" width="21.140625" style="4" customWidth="1"/>
    <col min="4" max="4" width="12.421875" style="3" customWidth="1"/>
    <col min="5" max="5" width="16.28125" style="3" customWidth="1"/>
    <col min="6" max="6" width="14.8515625" style="3" customWidth="1"/>
    <col min="7" max="7" width="19.140625" style="4" customWidth="1"/>
    <col min="8" max="8" width="19.8515625" style="4" customWidth="1"/>
    <col min="9" max="9" width="18.421875" style="6" customWidth="1"/>
    <col min="10" max="16384" width="9.00390625" style="3" customWidth="1"/>
  </cols>
  <sheetData>
    <row r="1" spans="1:9" s="1" customFormat="1" ht="23.25" customHeight="1">
      <c r="A1" s="7" t="s">
        <v>0</v>
      </c>
      <c r="B1" s="8"/>
      <c r="I1" s="43"/>
    </row>
    <row r="2" spans="1:9" s="1" customFormat="1" ht="30.75" customHeight="1">
      <c r="A2" s="9" t="s">
        <v>1</v>
      </c>
      <c r="B2" s="10"/>
      <c r="C2" s="9"/>
      <c r="D2" s="9"/>
      <c r="E2" s="9"/>
      <c r="F2" s="9"/>
      <c r="G2" s="9"/>
      <c r="H2" s="9"/>
      <c r="I2" s="44"/>
    </row>
    <row r="3" spans="1:9" s="2" customFormat="1" ht="60" customHeight="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45" t="s">
        <v>10</v>
      </c>
    </row>
    <row r="4" spans="1:9" s="3" customFormat="1" ht="24.75" customHeight="1">
      <c r="A4" s="14">
        <v>1</v>
      </c>
      <c r="B4" s="15" t="s">
        <v>11</v>
      </c>
      <c r="C4" s="16" t="s">
        <v>12</v>
      </c>
      <c r="D4" s="17">
        <v>164</v>
      </c>
      <c r="E4" s="18"/>
      <c r="F4" s="18">
        <f>D4-E4</f>
        <v>164</v>
      </c>
      <c r="G4" s="17">
        <v>210</v>
      </c>
      <c r="H4" s="19">
        <v>5</v>
      </c>
      <c r="I4" s="46">
        <f>(F4+G4-H4)*2</f>
        <v>738</v>
      </c>
    </row>
    <row r="5" spans="1:9" s="3" customFormat="1" ht="24.75" customHeight="1">
      <c r="A5" s="20"/>
      <c r="B5" s="21"/>
      <c r="C5" s="22" t="s">
        <v>13</v>
      </c>
      <c r="D5" s="23">
        <v>342</v>
      </c>
      <c r="E5" s="24">
        <v>146</v>
      </c>
      <c r="F5" s="18">
        <f aca="true" t="shared" si="0" ref="F5:F19">D5-E5</f>
        <v>196</v>
      </c>
      <c r="G5" s="23">
        <v>200</v>
      </c>
      <c r="H5" s="25"/>
      <c r="I5" s="46">
        <f>(F5+G5-H5)*3</f>
        <v>1188</v>
      </c>
    </row>
    <row r="6" spans="1:9" s="3" customFormat="1" ht="33" customHeight="1">
      <c r="A6" s="22">
        <v>2</v>
      </c>
      <c r="B6" s="26" t="s">
        <v>14</v>
      </c>
      <c r="C6" s="27" t="s">
        <v>12</v>
      </c>
      <c r="D6" s="28">
        <v>1114</v>
      </c>
      <c r="E6" s="29"/>
      <c r="F6" s="18">
        <f t="shared" si="0"/>
        <v>1114</v>
      </c>
      <c r="G6" s="30">
        <v>300</v>
      </c>
      <c r="H6" s="31">
        <v>7</v>
      </c>
      <c r="I6" s="46">
        <f aca="true" t="shared" si="1" ref="I5:I20">(F6+G6-H6)*2</f>
        <v>2814</v>
      </c>
    </row>
    <row r="7" spans="1:9" s="3" customFormat="1" ht="33" customHeight="1">
      <c r="A7" s="22">
        <v>3</v>
      </c>
      <c r="B7" s="26" t="s">
        <v>15</v>
      </c>
      <c r="C7" s="16" t="s">
        <v>12</v>
      </c>
      <c r="D7" s="28">
        <v>746</v>
      </c>
      <c r="E7" s="18"/>
      <c r="F7" s="18">
        <f t="shared" si="0"/>
        <v>746</v>
      </c>
      <c r="G7" s="28">
        <v>170</v>
      </c>
      <c r="H7" s="28"/>
      <c r="I7" s="46">
        <f t="shared" si="1"/>
        <v>1832</v>
      </c>
    </row>
    <row r="8" spans="1:9" s="3" customFormat="1" ht="27" customHeight="1">
      <c r="A8" s="14">
        <v>4</v>
      </c>
      <c r="B8" s="15" t="s">
        <v>16</v>
      </c>
      <c r="C8" s="32" t="s">
        <v>12</v>
      </c>
      <c r="D8" s="17">
        <v>70</v>
      </c>
      <c r="E8" s="18"/>
      <c r="F8" s="18">
        <f t="shared" si="0"/>
        <v>70</v>
      </c>
      <c r="G8" s="17">
        <v>70</v>
      </c>
      <c r="H8" s="17"/>
      <c r="I8" s="46">
        <f t="shared" si="1"/>
        <v>280</v>
      </c>
    </row>
    <row r="9" spans="1:9" s="3" customFormat="1" ht="27.75" customHeight="1">
      <c r="A9" s="20"/>
      <c r="B9" s="21"/>
      <c r="C9" s="22" t="s">
        <v>13</v>
      </c>
      <c r="D9" s="33">
        <v>104</v>
      </c>
      <c r="E9" s="18">
        <v>1</v>
      </c>
      <c r="F9" s="18">
        <f t="shared" si="0"/>
        <v>103</v>
      </c>
      <c r="G9" s="34">
        <v>70</v>
      </c>
      <c r="H9" s="34">
        <v>3</v>
      </c>
      <c r="I9" s="46">
        <f>(F9+G9-H9)*3</f>
        <v>510</v>
      </c>
    </row>
    <row r="10" spans="1:9" s="3" customFormat="1" ht="30" customHeight="1">
      <c r="A10" s="22">
        <v>5</v>
      </c>
      <c r="B10" s="26" t="s">
        <v>17</v>
      </c>
      <c r="C10" s="27" t="s">
        <v>12</v>
      </c>
      <c r="D10" s="35">
        <v>507</v>
      </c>
      <c r="E10" s="18"/>
      <c r="F10" s="18">
        <f t="shared" si="0"/>
        <v>507</v>
      </c>
      <c r="G10" s="28">
        <v>60</v>
      </c>
      <c r="H10" s="28">
        <v>5</v>
      </c>
      <c r="I10" s="46">
        <f t="shared" si="1"/>
        <v>1124</v>
      </c>
    </row>
    <row r="11" spans="1:9" s="3" customFormat="1" ht="30" customHeight="1">
      <c r="A11" s="22">
        <v>6</v>
      </c>
      <c r="B11" s="36" t="s">
        <v>18</v>
      </c>
      <c r="C11" s="16" t="s">
        <v>12</v>
      </c>
      <c r="D11" s="17">
        <v>626</v>
      </c>
      <c r="E11" s="18"/>
      <c r="F11" s="18">
        <f t="shared" si="0"/>
        <v>626</v>
      </c>
      <c r="G11" s="17">
        <v>200</v>
      </c>
      <c r="H11" s="17"/>
      <c r="I11" s="46">
        <f t="shared" si="1"/>
        <v>1652</v>
      </c>
    </row>
    <row r="12" spans="1:9" s="3" customFormat="1" ht="30" customHeight="1">
      <c r="A12" s="22">
        <v>7</v>
      </c>
      <c r="B12" s="26" t="s">
        <v>19</v>
      </c>
      <c r="C12" s="27" t="s">
        <v>12</v>
      </c>
      <c r="D12" s="28">
        <v>349</v>
      </c>
      <c r="E12" s="18"/>
      <c r="F12" s="18">
        <f t="shared" si="0"/>
        <v>349</v>
      </c>
      <c r="G12" s="28">
        <v>190</v>
      </c>
      <c r="H12" s="28"/>
      <c r="I12" s="46">
        <f t="shared" si="1"/>
        <v>1078</v>
      </c>
    </row>
    <row r="13" spans="1:9" s="3" customFormat="1" ht="30" customHeight="1">
      <c r="A13" s="22">
        <v>8</v>
      </c>
      <c r="B13" s="26" t="s">
        <v>20</v>
      </c>
      <c r="C13" s="16" t="s">
        <v>12</v>
      </c>
      <c r="D13" s="17">
        <v>494</v>
      </c>
      <c r="E13" s="18"/>
      <c r="F13" s="18">
        <f t="shared" si="0"/>
        <v>494</v>
      </c>
      <c r="G13" s="17">
        <v>200</v>
      </c>
      <c r="H13" s="17">
        <v>3</v>
      </c>
      <c r="I13" s="46">
        <f t="shared" si="1"/>
        <v>1382</v>
      </c>
    </row>
    <row r="14" spans="1:9" s="3" customFormat="1" ht="30" customHeight="1">
      <c r="A14" s="22">
        <v>9</v>
      </c>
      <c r="B14" s="26" t="s">
        <v>21</v>
      </c>
      <c r="C14" s="16" t="s">
        <v>12</v>
      </c>
      <c r="D14" s="28">
        <v>491</v>
      </c>
      <c r="E14" s="18"/>
      <c r="F14" s="18">
        <f t="shared" si="0"/>
        <v>491</v>
      </c>
      <c r="G14" s="28">
        <v>140</v>
      </c>
      <c r="H14" s="28">
        <v>1</v>
      </c>
      <c r="I14" s="46">
        <f t="shared" si="1"/>
        <v>1260</v>
      </c>
    </row>
    <row r="15" spans="1:9" s="3" customFormat="1" ht="36.75" customHeight="1">
      <c r="A15" s="22">
        <v>10</v>
      </c>
      <c r="B15" s="36" t="s">
        <v>22</v>
      </c>
      <c r="C15" s="22" t="s">
        <v>23</v>
      </c>
      <c r="D15" s="23">
        <v>285</v>
      </c>
      <c r="E15" s="18"/>
      <c r="F15" s="18">
        <f t="shared" si="0"/>
        <v>285</v>
      </c>
      <c r="G15" s="23">
        <v>100</v>
      </c>
      <c r="H15" s="23">
        <v>2</v>
      </c>
      <c r="I15" s="46">
        <f t="shared" si="1"/>
        <v>766</v>
      </c>
    </row>
    <row r="16" spans="1:9" s="3" customFormat="1" ht="24.75" customHeight="1">
      <c r="A16" s="14">
        <v>11</v>
      </c>
      <c r="B16" s="37" t="s">
        <v>24</v>
      </c>
      <c r="C16" s="16" t="s">
        <v>12</v>
      </c>
      <c r="D16" s="28">
        <v>174</v>
      </c>
      <c r="E16" s="18"/>
      <c r="F16" s="18">
        <f t="shared" si="0"/>
        <v>174</v>
      </c>
      <c r="G16" s="28">
        <v>60</v>
      </c>
      <c r="H16" s="28">
        <v>1</v>
      </c>
      <c r="I16" s="46">
        <f t="shared" si="1"/>
        <v>466</v>
      </c>
    </row>
    <row r="17" spans="1:9" s="3" customFormat="1" ht="24.75" customHeight="1">
      <c r="A17" s="20"/>
      <c r="B17" s="38"/>
      <c r="C17" s="22" t="s">
        <v>13</v>
      </c>
      <c r="D17" s="23">
        <v>226</v>
      </c>
      <c r="E17" s="18">
        <v>88</v>
      </c>
      <c r="F17" s="18">
        <f t="shared" si="0"/>
        <v>138</v>
      </c>
      <c r="G17" s="19">
        <v>140</v>
      </c>
      <c r="H17" s="25">
        <v>5</v>
      </c>
      <c r="I17" s="46">
        <f>(F17+G17-H17)*3</f>
        <v>819</v>
      </c>
    </row>
    <row r="18" spans="1:9" s="3" customFormat="1" ht="30" customHeight="1">
      <c r="A18" s="22">
        <v>12</v>
      </c>
      <c r="B18" s="26" t="s">
        <v>25</v>
      </c>
      <c r="C18" s="22" t="s">
        <v>23</v>
      </c>
      <c r="D18" s="23">
        <v>143</v>
      </c>
      <c r="E18" s="18"/>
      <c r="F18" s="18">
        <f t="shared" si="0"/>
        <v>143</v>
      </c>
      <c r="G18" s="23">
        <v>50</v>
      </c>
      <c r="H18" s="23">
        <v>7</v>
      </c>
      <c r="I18" s="46">
        <f t="shared" si="1"/>
        <v>372</v>
      </c>
    </row>
    <row r="19" spans="1:9" s="3" customFormat="1" ht="30" customHeight="1">
      <c r="A19" s="22">
        <v>13</v>
      </c>
      <c r="B19" s="26" t="s">
        <v>26</v>
      </c>
      <c r="C19" s="22" t="s">
        <v>23</v>
      </c>
      <c r="D19" s="23">
        <v>150</v>
      </c>
      <c r="E19" s="18"/>
      <c r="F19" s="18">
        <f t="shared" si="0"/>
        <v>150</v>
      </c>
      <c r="G19" s="23">
        <v>50</v>
      </c>
      <c r="H19" s="23"/>
      <c r="I19" s="46">
        <f t="shared" si="1"/>
        <v>400</v>
      </c>
    </row>
    <row r="20" spans="1:9" s="3" customFormat="1" ht="36" customHeight="1">
      <c r="A20" s="39" t="s">
        <v>27</v>
      </c>
      <c r="B20" s="40"/>
      <c r="C20" s="41"/>
      <c r="D20" s="42">
        <f>D4+D6+D7+D5+D8+D9+D10+D11+D12+D13+D14+D15+D16+D17+D18+D19</f>
        <v>5985</v>
      </c>
      <c r="E20" s="42">
        <f>SUM(E4:E19)</f>
        <v>235</v>
      </c>
      <c r="F20" s="42">
        <f>SUM(F4:F19)</f>
        <v>5750</v>
      </c>
      <c r="G20" s="42">
        <f>G4+G6+G7+G5+G8+G9+G10+G11+G12+G13+G14+G15+G16+G17+G18+G19</f>
        <v>2210</v>
      </c>
      <c r="H20" s="42">
        <f>H4+H6+H7+H5+H8+H9+H10+H11+H12+H13+H14+H15+H16+H17+H18+H19</f>
        <v>39</v>
      </c>
      <c r="I20" s="42">
        <f>I4+I6+I7+I5+I8+I9+I10+I11+I12+I13+I14+I15+I16+I17+I18+I19</f>
        <v>16681</v>
      </c>
    </row>
    <row r="21" spans="1:9" s="3" customFormat="1" ht="15">
      <c r="A21" s="4"/>
      <c r="B21" s="5"/>
      <c r="C21" s="4"/>
      <c r="E21" s="4"/>
      <c r="F21" s="4"/>
      <c r="G21" s="4"/>
      <c r="H21" s="4"/>
      <c r="I21" s="6"/>
    </row>
    <row r="22" spans="1:9" s="3" customFormat="1" ht="15">
      <c r="A22" s="4"/>
      <c r="B22" s="5"/>
      <c r="C22" s="4"/>
      <c r="E22" s="4"/>
      <c r="F22" s="4"/>
      <c r="G22" s="4"/>
      <c r="H22" s="4"/>
      <c r="I22" s="6"/>
    </row>
    <row r="23" spans="1:9" s="3" customFormat="1" ht="15">
      <c r="A23" s="4"/>
      <c r="B23" s="5"/>
      <c r="C23" s="4"/>
      <c r="E23" s="4"/>
      <c r="F23" s="4"/>
      <c r="G23" s="4"/>
      <c r="H23" s="4"/>
      <c r="I23" s="6"/>
    </row>
    <row r="24" spans="5:6" ht="15">
      <c r="E24" s="4"/>
      <c r="F24" s="4"/>
    </row>
    <row r="25" spans="5:6" ht="15">
      <c r="E25" s="4"/>
      <c r="F25" s="4"/>
    </row>
  </sheetData>
  <sheetProtection/>
  <mergeCells count="8">
    <mergeCell ref="A2:I2"/>
    <mergeCell ref="A20:C20"/>
    <mergeCell ref="A4:A5"/>
    <mergeCell ref="A8:A9"/>
    <mergeCell ref="A16:A17"/>
    <mergeCell ref="B4:B5"/>
    <mergeCell ref="B8:B9"/>
    <mergeCell ref="B16:B17"/>
  </mergeCells>
  <printOptions/>
  <pageMargins left="0.67" right="0.5" top="0.75" bottom="0.75" header="0.31" footer="0.3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邱旭英</dc:creator>
  <cp:keywords/>
  <dc:description/>
  <cp:lastModifiedBy>李雅</cp:lastModifiedBy>
  <cp:lastPrinted>2018-11-29T08:46:00Z</cp:lastPrinted>
  <dcterms:created xsi:type="dcterms:W3CDTF">2018-10-09T00:35:00Z</dcterms:created>
  <dcterms:modified xsi:type="dcterms:W3CDTF">2021-02-20T08:33:21Z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