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985" activeTab="0"/>
  </bookViews>
  <sheets>
    <sheet name="2021" sheetId="1" r:id="rId1"/>
  </sheets>
  <definedNames>
    <definedName name="_xlnm.Print_Area" localSheetId="0">'2021'!$A:$J</definedName>
    <definedName name="_xlnm.Print_Titles" localSheetId="0">'2021'!$4:$6</definedName>
  </definedNames>
  <calcPr fullCalcOnLoad="1"/>
</workbook>
</file>

<file path=xl/sharedStrings.xml><?xml version="1.0" encoding="utf-8"?>
<sst xmlns="http://schemas.openxmlformats.org/spreadsheetml/2006/main" count="134" uniqueCount="129">
  <si>
    <t>附件4</t>
  </si>
  <si>
    <t>提前下达2021年经济欠发达地区村卫生站医生补贴资金分配表</t>
  </si>
  <si>
    <t>金额单位：万元</t>
  </si>
  <si>
    <t>地区名称</t>
  </si>
  <si>
    <t>2020年1月行政村数</t>
  </si>
  <si>
    <t>2020年1月符合条件的补助村数</t>
  </si>
  <si>
    <t>2021年应补助金额</t>
  </si>
  <si>
    <t>结算2020年补助资金</t>
  </si>
  <si>
    <t>2021年实际下达补助金额</t>
  </si>
  <si>
    <t>功能分类科目</t>
  </si>
  <si>
    <t>政府预算经济科目</t>
  </si>
  <si>
    <t>2020年应补助金额</t>
  </si>
  <si>
    <t>2020年已下达补助金额</t>
  </si>
  <si>
    <t>结算2020年实际符合条件村数的补助金额</t>
  </si>
  <si>
    <t>栏次</t>
  </si>
  <si>
    <t>1栏</t>
  </si>
  <si>
    <t>2栏</t>
  </si>
  <si>
    <t>3栏=2栏x2万</t>
  </si>
  <si>
    <t>4栏=2栏*2</t>
  </si>
  <si>
    <t>5栏</t>
  </si>
  <si>
    <t>6栏=4栏-5栏</t>
  </si>
  <si>
    <t>8栏=3栏+6栏</t>
  </si>
  <si>
    <t>9栏</t>
  </si>
  <si>
    <t>10栏</t>
  </si>
  <si>
    <t>合计</t>
  </si>
  <si>
    <t>汕头市</t>
  </si>
  <si>
    <t>潮南区</t>
  </si>
  <si>
    <t>潮阳区</t>
  </si>
  <si>
    <t>澄海区</t>
  </si>
  <si>
    <t>龙湖区</t>
  </si>
  <si>
    <t>韶关市</t>
  </si>
  <si>
    <t>新丰县</t>
  </si>
  <si>
    <t>始兴县</t>
  </si>
  <si>
    <t>乐昌市</t>
  </si>
  <si>
    <t>曲江区</t>
  </si>
  <si>
    <t>武江区</t>
  </si>
  <si>
    <t>浈江区</t>
  </si>
  <si>
    <t>河源市</t>
  </si>
  <si>
    <t>和平县</t>
  </si>
  <si>
    <t>东源县</t>
  </si>
  <si>
    <t>源城区</t>
  </si>
  <si>
    <t>梅州市</t>
  </si>
  <si>
    <t>蕉岭县</t>
  </si>
  <si>
    <t>平远县</t>
  </si>
  <si>
    <t>梅县区</t>
  </si>
  <si>
    <t>梅江区</t>
  </si>
  <si>
    <t>惠州市</t>
  </si>
  <si>
    <t>市本级</t>
  </si>
  <si>
    <t>龙门县</t>
  </si>
  <si>
    <t>惠东县</t>
  </si>
  <si>
    <t>惠阳区</t>
  </si>
  <si>
    <t>惠城区</t>
  </si>
  <si>
    <t>汕尾市</t>
  </si>
  <si>
    <t>市城区</t>
  </si>
  <si>
    <t>江门市</t>
  </si>
  <si>
    <t>恩平市</t>
  </si>
  <si>
    <t>阳江市</t>
  </si>
  <si>
    <t>阳西县</t>
  </si>
  <si>
    <t>阳东区</t>
  </si>
  <si>
    <t>江城区</t>
  </si>
  <si>
    <t>湛江市</t>
  </si>
  <si>
    <t>坡头区</t>
  </si>
  <si>
    <t>麻章区</t>
  </si>
  <si>
    <t>霞山区</t>
  </si>
  <si>
    <t>赤坎区</t>
  </si>
  <si>
    <t>吴川市</t>
  </si>
  <si>
    <t>遂溪县</t>
  </si>
  <si>
    <t>茂名市</t>
  </si>
  <si>
    <t>电白区</t>
  </si>
  <si>
    <t>茂南区</t>
  </si>
  <si>
    <t>信宜市</t>
  </si>
  <si>
    <t>肇庆市</t>
  </si>
  <si>
    <t>四会市</t>
  </si>
  <si>
    <t>高要区</t>
  </si>
  <si>
    <t>鼎湖区</t>
  </si>
  <si>
    <t>端州区</t>
  </si>
  <si>
    <t>清远市</t>
  </si>
  <si>
    <t>连州市</t>
  </si>
  <si>
    <t>佛冈县</t>
  </si>
  <si>
    <t>阳山县</t>
  </si>
  <si>
    <t>清新区</t>
  </si>
  <si>
    <t>清城区</t>
  </si>
  <si>
    <t>潮州市</t>
  </si>
  <si>
    <t>湘桥区</t>
  </si>
  <si>
    <t>潮安区</t>
  </si>
  <si>
    <t>揭阳市</t>
  </si>
  <si>
    <t>揭东区</t>
  </si>
  <si>
    <t>榕城区</t>
  </si>
  <si>
    <t>云浮市</t>
  </si>
  <si>
    <t>云安县</t>
  </si>
  <si>
    <t>郁南县</t>
  </si>
  <si>
    <t>云城区</t>
  </si>
  <si>
    <t>财政省直管县</t>
  </si>
  <si>
    <t>南澳县</t>
  </si>
  <si>
    <t>乳源县</t>
  </si>
  <si>
    <t>南雄市</t>
  </si>
  <si>
    <t>仁化县</t>
  </si>
  <si>
    <t>翁源县</t>
  </si>
  <si>
    <t>紫金县</t>
  </si>
  <si>
    <t>龙川县</t>
  </si>
  <si>
    <t>连平县</t>
  </si>
  <si>
    <t>大埔县</t>
  </si>
  <si>
    <t>兴宁市</t>
  </si>
  <si>
    <t>五华县</t>
  </si>
  <si>
    <t>丰顺县</t>
  </si>
  <si>
    <t>博罗县</t>
  </si>
  <si>
    <t>陆河县</t>
  </si>
  <si>
    <t>陆丰市</t>
  </si>
  <si>
    <t>海丰县</t>
  </si>
  <si>
    <t>阳春市</t>
  </si>
  <si>
    <t>徐闻县</t>
  </si>
  <si>
    <t>廉江市</t>
  </si>
  <si>
    <t>雷州市</t>
  </si>
  <si>
    <t>高州市</t>
  </si>
  <si>
    <t>化州市</t>
  </si>
  <si>
    <t>封开县</t>
  </si>
  <si>
    <t>怀集县</t>
  </si>
  <si>
    <t>德庆县</t>
  </si>
  <si>
    <t>广宁县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</si>
  <si>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</si>
  <si>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</si>
  <si>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</si>
  <si>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</si>
  <si>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</si>
  <si>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</si>
  <si>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</si>
  <si>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</si>
  <si>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</si>
  <si>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r>
      <t>备注：2021年按2020年1月符合条件补助村数预拨2021年省财政补助金额，待确定2021年1月符合条件补助村数后再行结算。</t>
    </r>
    <r>
      <rPr>
        <sz val="11"/>
        <color indexed="10"/>
        <rFont val="宋体"/>
        <family val="0"/>
      </rPr>
      <t>吴川市2019年新增行政村1个（后背山村）；茂名市原电白区羊角镇22个行政村并到茂南区；揭阳市空港经济区玉窖镇2019年划归揭东区，包括行政村10个（池渡村、河坑村、尖山村、大窖村、凤美村、东面村、半洋村、桥头村、新寨村、饶美村）；五华县2019年新增行政村1个（黄狮新村）；陆丰市2019年新增行政村1个（东龙潭村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</si>
</sst>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1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1" fillId="11" borderId="0" applyNumberFormat="0" applyBorder="0" applyAlignment="0" applyProtection="0"/>
    <xf numFmtId="0" fontId="8" fillId="0" borderId="5" applyNumberFormat="0" applyFill="0" applyAlignment="0" applyProtection="0"/>
    <xf numFmtId="0" fontId="11" fillId="12" borderId="0" applyNumberFormat="0" applyBorder="0" applyAlignment="0" applyProtection="0"/>
    <xf numFmtId="0" fontId="22" fillId="13" borderId="6" applyNumberFormat="0" applyAlignment="0" applyProtection="0"/>
    <xf numFmtId="0" fontId="23" fillId="13" borderId="1" applyNumberFormat="0" applyAlignment="0" applyProtection="0"/>
    <xf numFmtId="0" fontId="24" fillId="14" borderId="7" applyNumberFormat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1" fillId="3" borderId="0" applyNumberFormat="0" applyBorder="0" applyAlignment="0" applyProtection="0"/>
    <xf numFmtId="0" fontId="15" fillId="16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0" borderId="0" applyNumberFormat="0" applyBorder="0" applyAlignment="0" applyProtection="0"/>
    <xf numFmtId="0" fontId="0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tabSelected="1" workbookViewId="0" topLeftCell="A1">
      <pane ySplit="6" topLeftCell="A106" activePane="bottomLeft" state="frozen"/>
      <selection pane="bottomLeft" activeCell="L115" sqref="L115"/>
    </sheetView>
  </sheetViews>
  <sheetFormatPr defaultColWidth="9.00390625" defaultRowHeight="13.5"/>
  <cols>
    <col min="1" max="1" width="13.00390625" style="5" customWidth="1"/>
    <col min="2" max="2" width="10.50390625" style="6" customWidth="1"/>
    <col min="3" max="3" width="12.625" style="6" customWidth="1"/>
    <col min="4" max="4" width="12.25390625" style="7" customWidth="1"/>
    <col min="5" max="5" width="11.625" style="5" customWidth="1"/>
    <col min="6" max="6" width="13.125" style="5" customWidth="1"/>
    <col min="7" max="7" width="15.125" style="7" customWidth="1"/>
    <col min="8" max="8" width="13.50390625" style="7" customWidth="1"/>
    <col min="9" max="9" width="9.25390625" style="8" bestFit="1" customWidth="1"/>
    <col min="10" max="252" width="9.00390625" style="8" customWidth="1"/>
    <col min="253" max="16384" width="9.00390625" style="9" customWidth="1"/>
  </cols>
  <sheetData>
    <row r="1" spans="1:8" ht="18" customHeight="1">
      <c r="A1" s="10" t="s">
        <v>0</v>
      </c>
      <c r="D1" s="6"/>
      <c r="E1" s="6"/>
      <c r="F1" s="6"/>
      <c r="G1" s="6"/>
      <c r="H1" s="6"/>
    </row>
    <row r="2" spans="1:256" s="1" customFormat="1" ht="24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1" customFormat="1" ht="19.5" customHeight="1">
      <c r="A3" s="13"/>
      <c r="B3" s="14"/>
      <c r="C3" s="6"/>
      <c r="D3" s="7"/>
      <c r="E3" s="5"/>
      <c r="F3" s="5"/>
      <c r="G3" s="7"/>
      <c r="H3" s="15" t="s">
        <v>2</v>
      </c>
      <c r="I3" s="15"/>
      <c r="J3" s="1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" customFormat="1" ht="21" customHeight="1">
      <c r="A4" s="16" t="s">
        <v>3</v>
      </c>
      <c r="B4" s="17" t="s">
        <v>4</v>
      </c>
      <c r="C4" s="17" t="s">
        <v>5</v>
      </c>
      <c r="D4" s="18" t="s">
        <v>6</v>
      </c>
      <c r="E4" s="16" t="s">
        <v>7</v>
      </c>
      <c r="F4" s="16"/>
      <c r="G4" s="19"/>
      <c r="H4" s="18" t="s">
        <v>8</v>
      </c>
      <c r="I4" s="38" t="s">
        <v>9</v>
      </c>
      <c r="J4" s="38" t="s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10" ht="40.5">
      <c r="A5" s="20"/>
      <c r="B5" s="21"/>
      <c r="C5" s="22"/>
      <c r="D5" s="23"/>
      <c r="E5" s="16" t="s">
        <v>11</v>
      </c>
      <c r="F5" s="16" t="s">
        <v>12</v>
      </c>
      <c r="G5" s="24" t="s">
        <v>13</v>
      </c>
      <c r="H5" s="23"/>
      <c r="I5" s="39"/>
      <c r="J5" s="39"/>
    </row>
    <row r="6" spans="1:10" ht="24" customHeight="1">
      <c r="A6" s="16" t="s">
        <v>14</v>
      </c>
      <c r="B6" s="17" t="s">
        <v>15</v>
      </c>
      <c r="C6" s="17" t="s">
        <v>16</v>
      </c>
      <c r="D6" s="18" t="s">
        <v>17</v>
      </c>
      <c r="E6" s="16" t="s">
        <v>18</v>
      </c>
      <c r="F6" s="16" t="s">
        <v>19</v>
      </c>
      <c r="G6" s="24" t="s">
        <v>20</v>
      </c>
      <c r="H6" s="18" t="s">
        <v>21</v>
      </c>
      <c r="I6" s="40" t="s">
        <v>22</v>
      </c>
      <c r="J6" s="40" t="s">
        <v>23</v>
      </c>
    </row>
    <row r="7" spans="1:256" s="2" customFormat="1" ht="18" customHeight="1">
      <c r="A7" s="16" t="s">
        <v>24</v>
      </c>
      <c r="B7" s="22">
        <f aca="true" t="shared" si="0" ref="B7:H7">SUM(B8:B115)/2</f>
        <v>16400</v>
      </c>
      <c r="C7" s="22">
        <f>C8+C13+C20+C24+C29+C35+C38+C40+C45+C53+C57+C62+C68+C72+C76+C80</f>
        <v>15020</v>
      </c>
      <c r="D7" s="23">
        <f t="shared" si="0"/>
        <v>30040</v>
      </c>
      <c r="E7" s="23">
        <f t="shared" si="0"/>
        <v>30040</v>
      </c>
      <c r="F7" s="23">
        <f t="shared" si="0"/>
        <v>29826</v>
      </c>
      <c r="G7" s="19">
        <f t="shared" si="0"/>
        <v>214</v>
      </c>
      <c r="H7" s="23">
        <f t="shared" si="0"/>
        <v>30254</v>
      </c>
      <c r="I7" s="41"/>
      <c r="J7" s="4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2" customFormat="1" ht="18" customHeight="1">
      <c r="A8" s="25" t="s">
        <v>25</v>
      </c>
      <c r="B8" s="26">
        <f aca="true" t="shared" si="1" ref="B8:H8">SUM(B9:B12)</f>
        <v>516</v>
      </c>
      <c r="C8" s="26">
        <f t="shared" si="1"/>
        <v>358</v>
      </c>
      <c r="D8" s="23">
        <f t="shared" si="1"/>
        <v>716</v>
      </c>
      <c r="E8" s="23">
        <f t="shared" si="1"/>
        <v>716</v>
      </c>
      <c r="F8" s="23">
        <f t="shared" si="1"/>
        <v>734</v>
      </c>
      <c r="G8" s="19">
        <f t="shared" si="1"/>
        <v>-18</v>
      </c>
      <c r="H8" s="23">
        <f t="shared" si="1"/>
        <v>698</v>
      </c>
      <c r="I8" s="43">
        <v>2300249</v>
      </c>
      <c r="J8" s="43">
        <v>51301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14" ht="18" customHeight="1">
      <c r="A9" s="27" t="s">
        <v>26</v>
      </c>
      <c r="B9" s="28">
        <v>167</v>
      </c>
      <c r="C9" s="28">
        <v>115</v>
      </c>
      <c r="D9" s="29">
        <f aca="true" t="shared" si="2" ref="D9:D12">C9*2</f>
        <v>230</v>
      </c>
      <c r="E9" s="30">
        <f aca="true" t="shared" si="3" ref="E7:E12">C9*2</f>
        <v>230</v>
      </c>
      <c r="F9" s="30">
        <v>236</v>
      </c>
      <c r="G9" s="31">
        <f>E9-F9</f>
        <v>-6</v>
      </c>
      <c r="H9" s="29">
        <f>D9+G9</f>
        <v>224</v>
      </c>
      <c r="I9" s="43">
        <v>2300249</v>
      </c>
      <c r="J9" s="43">
        <v>51301</v>
      </c>
      <c r="K9" s="42"/>
      <c r="L9" s="42"/>
      <c r="M9" s="42"/>
      <c r="N9" s="42"/>
    </row>
    <row r="10" spans="1:14" ht="18" customHeight="1">
      <c r="A10" s="27" t="s">
        <v>27</v>
      </c>
      <c r="B10" s="28">
        <v>179</v>
      </c>
      <c r="C10" s="28">
        <v>126</v>
      </c>
      <c r="D10" s="29">
        <f t="shared" si="2"/>
        <v>252</v>
      </c>
      <c r="E10" s="30">
        <f t="shared" si="3"/>
        <v>252</v>
      </c>
      <c r="F10" s="30">
        <v>262</v>
      </c>
      <c r="G10" s="31">
        <f>E10-F10</f>
        <v>-10</v>
      </c>
      <c r="H10" s="29">
        <f>D10+G10</f>
        <v>242</v>
      </c>
      <c r="I10" s="43">
        <v>2300249</v>
      </c>
      <c r="J10" s="43">
        <v>51301</v>
      </c>
      <c r="K10" s="42"/>
      <c r="L10" s="42"/>
      <c r="M10" s="42"/>
      <c r="N10" s="42"/>
    </row>
    <row r="11" spans="1:14" ht="18" customHeight="1">
      <c r="A11" s="27" t="s">
        <v>28</v>
      </c>
      <c r="B11" s="28">
        <v>137</v>
      </c>
      <c r="C11" s="28">
        <v>85</v>
      </c>
      <c r="D11" s="29">
        <f t="shared" si="2"/>
        <v>170</v>
      </c>
      <c r="E11" s="30">
        <f t="shared" si="3"/>
        <v>170</v>
      </c>
      <c r="F11" s="30">
        <v>172</v>
      </c>
      <c r="G11" s="31">
        <f>E11-F11</f>
        <v>-2</v>
      </c>
      <c r="H11" s="29">
        <f>D11+G11</f>
        <v>168</v>
      </c>
      <c r="I11" s="43">
        <v>2300249</v>
      </c>
      <c r="J11" s="43">
        <v>51301</v>
      </c>
      <c r="K11" s="42"/>
      <c r="L11" s="42"/>
      <c r="M11" s="42"/>
      <c r="N11" s="42"/>
    </row>
    <row r="12" spans="1:14" ht="18" customHeight="1">
      <c r="A12" s="27" t="s">
        <v>29</v>
      </c>
      <c r="B12" s="28">
        <v>33</v>
      </c>
      <c r="C12" s="28">
        <v>32</v>
      </c>
      <c r="D12" s="29">
        <f t="shared" si="2"/>
        <v>64</v>
      </c>
      <c r="E12" s="30">
        <f t="shared" si="3"/>
        <v>64</v>
      </c>
      <c r="F12" s="30">
        <v>64</v>
      </c>
      <c r="G12" s="31">
        <f>E12-F12</f>
        <v>0</v>
      </c>
      <c r="H12" s="29">
        <f>D12+G12</f>
        <v>64</v>
      </c>
      <c r="I12" s="43">
        <v>2300249</v>
      </c>
      <c r="J12" s="43">
        <v>51301</v>
      </c>
      <c r="K12" s="42"/>
      <c r="L12" s="42"/>
      <c r="M12" s="42"/>
      <c r="N12" s="42"/>
    </row>
    <row r="13" spans="1:14" ht="18" customHeight="1">
      <c r="A13" s="25" t="s">
        <v>30</v>
      </c>
      <c r="B13" s="26">
        <f>SUM(B14:B19)</f>
        <v>630</v>
      </c>
      <c r="C13" s="26">
        <f>SUM(C14:C19)</f>
        <v>582</v>
      </c>
      <c r="D13" s="23">
        <f aca="true" t="shared" si="4" ref="B13:H13">SUM(D14:D19)</f>
        <v>1164</v>
      </c>
      <c r="E13" s="23">
        <f t="shared" si="4"/>
        <v>1164</v>
      </c>
      <c r="F13" s="23">
        <f t="shared" si="4"/>
        <v>1132</v>
      </c>
      <c r="G13" s="19">
        <f t="shared" si="4"/>
        <v>32</v>
      </c>
      <c r="H13" s="23">
        <f t="shared" si="4"/>
        <v>1196</v>
      </c>
      <c r="I13" s="43">
        <v>2300249</v>
      </c>
      <c r="J13" s="43">
        <v>51301</v>
      </c>
      <c r="K13" s="42"/>
      <c r="L13" s="42"/>
      <c r="M13" s="42"/>
      <c r="N13" s="42"/>
    </row>
    <row r="14" spans="1:14" ht="18" customHeight="1">
      <c r="A14" s="27" t="s">
        <v>31</v>
      </c>
      <c r="B14" s="28">
        <v>141</v>
      </c>
      <c r="C14" s="28">
        <v>136</v>
      </c>
      <c r="D14" s="29">
        <f aca="true" t="shared" si="5" ref="D14:D19">C14*2</f>
        <v>272</v>
      </c>
      <c r="E14" s="30">
        <f aca="true" t="shared" si="6" ref="E14:E19">C14*2</f>
        <v>272</v>
      </c>
      <c r="F14" s="30">
        <v>264</v>
      </c>
      <c r="G14" s="31">
        <f aca="true" t="shared" si="7" ref="G14:G19">E14-F14</f>
        <v>8</v>
      </c>
      <c r="H14" s="29">
        <f aca="true" t="shared" si="8" ref="H14:H19">D14+G14</f>
        <v>280</v>
      </c>
      <c r="I14" s="43">
        <v>2300249</v>
      </c>
      <c r="J14" s="43">
        <v>51301</v>
      </c>
      <c r="K14" s="42"/>
      <c r="L14" s="42"/>
      <c r="M14" s="42"/>
      <c r="N14" s="42"/>
    </row>
    <row r="15" spans="1:14" ht="18" customHeight="1">
      <c r="A15" s="27" t="s">
        <v>32</v>
      </c>
      <c r="B15" s="28">
        <v>113</v>
      </c>
      <c r="C15" s="28">
        <v>106</v>
      </c>
      <c r="D15" s="29">
        <f t="shared" si="5"/>
        <v>212</v>
      </c>
      <c r="E15" s="30">
        <f t="shared" si="6"/>
        <v>212</v>
      </c>
      <c r="F15" s="30">
        <v>204</v>
      </c>
      <c r="G15" s="31">
        <f t="shared" si="7"/>
        <v>8</v>
      </c>
      <c r="H15" s="29">
        <f t="shared" si="8"/>
        <v>220</v>
      </c>
      <c r="I15" s="43">
        <v>2300249</v>
      </c>
      <c r="J15" s="43">
        <v>51301</v>
      </c>
      <c r="K15" s="42"/>
      <c r="L15" s="42"/>
      <c r="M15" s="42"/>
      <c r="N15" s="42"/>
    </row>
    <row r="16" spans="1:14" ht="18" customHeight="1">
      <c r="A16" s="32" t="s">
        <v>33</v>
      </c>
      <c r="B16" s="28">
        <v>195</v>
      </c>
      <c r="C16" s="28">
        <v>190</v>
      </c>
      <c r="D16" s="29">
        <f t="shared" si="5"/>
        <v>380</v>
      </c>
      <c r="E16" s="30">
        <f t="shared" si="6"/>
        <v>380</v>
      </c>
      <c r="F16" s="30">
        <v>380</v>
      </c>
      <c r="G16" s="31">
        <f t="shared" si="7"/>
        <v>0</v>
      </c>
      <c r="H16" s="29">
        <f t="shared" si="8"/>
        <v>380</v>
      </c>
      <c r="I16" s="43">
        <v>2300249</v>
      </c>
      <c r="J16" s="43">
        <v>51301</v>
      </c>
      <c r="K16" s="42"/>
      <c r="L16" s="42"/>
      <c r="M16" s="42"/>
      <c r="N16" s="42"/>
    </row>
    <row r="17" spans="1:14" ht="18" customHeight="1">
      <c r="A17" s="27" t="s">
        <v>34</v>
      </c>
      <c r="B17" s="28">
        <v>85</v>
      </c>
      <c r="C17" s="28">
        <v>71</v>
      </c>
      <c r="D17" s="29">
        <f t="shared" si="5"/>
        <v>142</v>
      </c>
      <c r="E17" s="30">
        <f t="shared" si="6"/>
        <v>142</v>
      </c>
      <c r="F17" s="30">
        <v>134</v>
      </c>
      <c r="G17" s="31">
        <f t="shared" si="7"/>
        <v>8</v>
      </c>
      <c r="H17" s="29">
        <f t="shared" si="8"/>
        <v>150</v>
      </c>
      <c r="I17" s="43">
        <v>2300249</v>
      </c>
      <c r="J17" s="43">
        <v>51301</v>
      </c>
      <c r="K17" s="42"/>
      <c r="L17" s="42"/>
      <c r="M17" s="42"/>
      <c r="N17" s="42"/>
    </row>
    <row r="18" spans="1:14" ht="18" customHeight="1">
      <c r="A18" s="27" t="s">
        <v>35</v>
      </c>
      <c r="B18" s="28">
        <v>51</v>
      </c>
      <c r="C18" s="28">
        <v>43</v>
      </c>
      <c r="D18" s="29">
        <f t="shared" si="5"/>
        <v>86</v>
      </c>
      <c r="E18" s="30">
        <f t="shared" si="6"/>
        <v>86</v>
      </c>
      <c r="F18" s="30">
        <v>84</v>
      </c>
      <c r="G18" s="31">
        <f t="shared" si="7"/>
        <v>2</v>
      </c>
      <c r="H18" s="29">
        <f t="shared" si="8"/>
        <v>88</v>
      </c>
      <c r="I18" s="43">
        <v>2300249</v>
      </c>
      <c r="J18" s="43">
        <v>51301</v>
      </c>
      <c r="K18" s="42"/>
      <c r="L18" s="42"/>
      <c r="M18" s="42"/>
      <c r="N18" s="42"/>
    </row>
    <row r="19" spans="1:14" ht="18" customHeight="1">
      <c r="A19" s="27" t="s">
        <v>36</v>
      </c>
      <c r="B19" s="28">
        <v>45</v>
      </c>
      <c r="C19" s="28">
        <v>36</v>
      </c>
      <c r="D19" s="29">
        <f t="shared" si="5"/>
        <v>72</v>
      </c>
      <c r="E19" s="30">
        <f t="shared" si="6"/>
        <v>72</v>
      </c>
      <c r="F19" s="30">
        <v>66</v>
      </c>
      <c r="G19" s="31">
        <f t="shared" si="7"/>
        <v>6</v>
      </c>
      <c r="H19" s="29">
        <f t="shared" si="8"/>
        <v>78</v>
      </c>
      <c r="I19" s="43">
        <v>2300249</v>
      </c>
      <c r="J19" s="43">
        <v>51301</v>
      </c>
      <c r="K19" s="42"/>
      <c r="L19" s="42"/>
      <c r="M19" s="42"/>
      <c r="N19" s="42"/>
    </row>
    <row r="20" spans="1:14" ht="18" customHeight="1">
      <c r="A20" s="25" t="s">
        <v>37</v>
      </c>
      <c r="B20" s="26">
        <f>SUM(B21:B23)</f>
        <v>505</v>
      </c>
      <c r="C20" s="26">
        <f>SUM(C21:C23)</f>
        <v>449</v>
      </c>
      <c r="D20" s="23">
        <f aca="true" t="shared" si="9" ref="B20:H20">SUM(D21:D23)</f>
        <v>898</v>
      </c>
      <c r="E20" s="23">
        <f t="shared" si="9"/>
        <v>898</v>
      </c>
      <c r="F20" s="23">
        <f t="shared" si="9"/>
        <v>898</v>
      </c>
      <c r="G20" s="19">
        <f t="shared" si="9"/>
        <v>0</v>
      </c>
      <c r="H20" s="23">
        <f t="shared" si="9"/>
        <v>898</v>
      </c>
      <c r="I20" s="43">
        <v>2300249</v>
      </c>
      <c r="J20" s="43">
        <v>51301</v>
      </c>
      <c r="K20" s="42"/>
      <c r="L20" s="42"/>
      <c r="M20" s="42"/>
      <c r="N20" s="42"/>
    </row>
    <row r="21" spans="1:14" ht="18" customHeight="1">
      <c r="A21" s="27" t="s">
        <v>38</v>
      </c>
      <c r="B21" s="28">
        <v>216</v>
      </c>
      <c r="C21" s="28">
        <v>202</v>
      </c>
      <c r="D21" s="29">
        <f aca="true" t="shared" si="10" ref="D21:D23">C21*2</f>
        <v>404</v>
      </c>
      <c r="E21" s="30">
        <f aca="true" t="shared" si="11" ref="E21:E23">C21*2</f>
        <v>404</v>
      </c>
      <c r="F21" s="30">
        <v>404</v>
      </c>
      <c r="G21" s="31">
        <f>E21-F21</f>
        <v>0</v>
      </c>
      <c r="H21" s="29">
        <f>D21+G21</f>
        <v>404</v>
      </c>
      <c r="I21" s="43">
        <v>2300249</v>
      </c>
      <c r="J21" s="43">
        <v>51301</v>
      </c>
      <c r="K21" s="42"/>
      <c r="L21" s="42"/>
      <c r="M21" s="42"/>
      <c r="N21" s="42"/>
    </row>
    <row r="22" spans="1:14" ht="18" customHeight="1">
      <c r="A22" s="27" t="s">
        <v>39</v>
      </c>
      <c r="B22" s="28">
        <v>259</v>
      </c>
      <c r="C22" s="28">
        <v>217</v>
      </c>
      <c r="D22" s="29">
        <f t="shared" si="10"/>
        <v>434</v>
      </c>
      <c r="E22" s="30">
        <f t="shared" si="11"/>
        <v>434</v>
      </c>
      <c r="F22" s="30">
        <v>434</v>
      </c>
      <c r="G22" s="31">
        <f>E22-F22</f>
        <v>0</v>
      </c>
      <c r="H22" s="29">
        <f>D22+G22</f>
        <v>434</v>
      </c>
      <c r="I22" s="43">
        <v>2300249</v>
      </c>
      <c r="J22" s="43">
        <v>51301</v>
      </c>
      <c r="K22" s="42"/>
      <c r="L22" s="42"/>
      <c r="M22" s="42"/>
      <c r="N22" s="42"/>
    </row>
    <row r="23" spans="1:14" ht="18" customHeight="1">
      <c r="A23" s="27" t="s">
        <v>40</v>
      </c>
      <c r="B23" s="28">
        <v>30</v>
      </c>
      <c r="C23" s="28">
        <v>30</v>
      </c>
      <c r="D23" s="29">
        <f t="shared" si="10"/>
        <v>60</v>
      </c>
      <c r="E23" s="30">
        <f t="shared" si="11"/>
        <v>60</v>
      </c>
      <c r="F23" s="30">
        <v>60</v>
      </c>
      <c r="G23" s="31">
        <f>E23-F23</f>
        <v>0</v>
      </c>
      <c r="H23" s="29">
        <f>D23+G23</f>
        <v>60</v>
      </c>
      <c r="I23" s="43">
        <v>2300249</v>
      </c>
      <c r="J23" s="43">
        <v>51301</v>
      </c>
      <c r="K23" s="42"/>
      <c r="L23" s="42"/>
      <c r="M23" s="42"/>
      <c r="N23" s="42"/>
    </row>
    <row r="24" spans="1:14" ht="18" customHeight="1">
      <c r="A24" s="25" t="s">
        <v>41</v>
      </c>
      <c r="B24" s="26">
        <f>SUM(B25:B28)</f>
        <v>671</v>
      </c>
      <c r="C24" s="26">
        <f>SUM(C25:C28)</f>
        <v>463</v>
      </c>
      <c r="D24" s="23">
        <f aca="true" t="shared" si="12" ref="B24:H24">SUM(D25:D28)</f>
        <v>926</v>
      </c>
      <c r="E24" s="23">
        <f t="shared" si="12"/>
        <v>926</v>
      </c>
      <c r="F24" s="23">
        <f t="shared" si="12"/>
        <v>938</v>
      </c>
      <c r="G24" s="19">
        <f t="shared" si="12"/>
        <v>-12</v>
      </c>
      <c r="H24" s="23">
        <f t="shared" si="12"/>
        <v>914</v>
      </c>
      <c r="I24" s="43">
        <v>2300249</v>
      </c>
      <c r="J24" s="43">
        <v>51301</v>
      </c>
      <c r="K24" s="42"/>
      <c r="L24" s="42"/>
      <c r="M24" s="42"/>
      <c r="N24" s="42"/>
    </row>
    <row r="25" spans="1:14" ht="18" customHeight="1">
      <c r="A25" s="27" t="s">
        <v>42</v>
      </c>
      <c r="B25" s="28">
        <v>97</v>
      </c>
      <c r="C25" s="28">
        <v>77</v>
      </c>
      <c r="D25" s="29">
        <f aca="true" t="shared" si="13" ref="D25:D28">C25*2</f>
        <v>154</v>
      </c>
      <c r="E25" s="30">
        <f aca="true" t="shared" si="14" ref="E25:E28">C25*2</f>
        <v>154</v>
      </c>
      <c r="F25" s="30">
        <v>154</v>
      </c>
      <c r="G25" s="31">
        <f>E25-F25</f>
        <v>0</v>
      </c>
      <c r="H25" s="29">
        <f>D25+G25</f>
        <v>154</v>
      </c>
      <c r="I25" s="43">
        <v>2300249</v>
      </c>
      <c r="J25" s="43">
        <v>51301</v>
      </c>
      <c r="K25" s="42"/>
      <c r="L25" s="42"/>
      <c r="M25" s="42"/>
      <c r="N25" s="42"/>
    </row>
    <row r="26" spans="1:14" ht="18" customHeight="1">
      <c r="A26" s="27" t="s">
        <v>43</v>
      </c>
      <c r="B26" s="28">
        <v>136</v>
      </c>
      <c r="C26" s="28">
        <v>104</v>
      </c>
      <c r="D26" s="29">
        <f t="shared" si="13"/>
        <v>208</v>
      </c>
      <c r="E26" s="30">
        <f t="shared" si="14"/>
        <v>208</v>
      </c>
      <c r="F26" s="30">
        <v>208</v>
      </c>
      <c r="G26" s="31">
        <f>E26-F26</f>
        <v>0</v>
      </c>
      <c r="H26" s="29">
        <f>D26+G26</f>
        <v>208</v>
      </c>
      <c r="I26" s="43">
        <v>2300249</v>
      </c>
      <c r="J26" s="43">
        <v>51301</v>
      </c>
      <c r="K26" s="42"/>
      <c r="L26" s="42"/>
      <c r="M26" s="42"/>
      <c r="N26" s="42"/>
    </row>
    <row r="27" spans="1:14" ht="18" customHeight="1">
      <c r="A27" s="27" t="s">
        <v>44</v>
      </c>
      <c r="B27" s="28">
        <v>356</v>
      </c>
      <c r="C27" s="28">
        <v>218</v>
      </c>
      <c r="D27" s="29">
        <f t="shared" si="13"/>
        <v>436</v>
      </c>
      <c r="E27" s="30">
        <f t="shared" si="14"/>
        <v>436</v>
      </c>
      <c r="F27" s="30">
        <v>452</v>
      </c>
      <c r="G27" s="31">
        <f>E27-F27</f>
        <v>-16</v>
      </c>
      <c r="H27" s="29">
        <f>D27+G27</f>
        <v>420</v>
      </c>
      <c r="I27" s="43">
        <v>2300249</v>
      </c>
      <c r="J27" s="43">
        <v>51301</v>
      </c>
      <c r="K27" s="42"/>
      <c r="L27" s="42"/>
      <c r="M27" s="42"/>
      <c r="N27" s="42"/>
    </row>
    <row r="28" spans="1:14" ht="18" customHeight="1">
      <c r="A28" s="27" t="s">
        <v>45</v>
      </c>
      <c r="B28" s="28">
        <v>82</v>
      </c>
      <c r="C28" s="28">
        <v>64</v>
      </c>
      <c r="D28" s="29">
        <f t="shared" si="13"/>
        <v>128</v>
      </c>
      <c r="E28" s="30">
        <f t="shared" si="14"/>
        <v>128</v>
      </c>
      <c r="F28" s="30">
        <v>124</v>
      </c>
      <c r="G28" s="31">
        <f>E28-F28</f>
        <v>4</v>
      </c>
      <c r="H28" s="29">
        <f>D28+G28</f>
        <v>132</v>
      </c>
      <c r="I28" s="43">
        <v>2300249</v>
      </c>
      <c r="J28" s="43">
        <v>51301</v>
      </c>
      <c r="K28" s="42"/>
      <c r="L28" s="42"/>
      <c r="M28" s="42"/>
      <c r="N28" s="42"/>
    </row>
    <row r="29" spans="1:14" ht="18" customHeight="1">
      <c r="A29" s="25" t="s">
        <v>46</v>
      </c>
      <c r="B29" s="26">
        <f aca="true" t="shared" si="15" ref="B29:H29">SUM(B30:B34)</f>
        <v>714</v>
      </c>
      <c r="C29" s="26">
        <f t="shared" si="15"/>
        <v>695</v>
      </c>
      <c r="D29" s="23">
        <f t="shared" si="15"/>
        <v>1390</v>
      </c>
      <c r="E29" s="23">
        <f t="shared" si="15"/>
        <v>1390</v>
      </c>
      <c r="F29" s="23">
        <f t="shared" si="15"/>
        <v>1372</v>
      </c>
      <c r="G29" s="19">
        <f t="shared" si="15"/>
        <v>18</v>
      </c>
      <c r="H29" s="23">
        <f t="shared" si="15"/>
        <v>1408</v>
      </c>
      <c r="I29" s="43">
        <v>2300249</v>
      </c>
      <c r="J29" s="43">
        <v>51301</v>
      </c>
      <c r="K29" s="42"/>
      <c r="L29" s="42"/>
      <c r="M29" s="42"/>
      <c r="N29" s="42"/>
    </row>
    <row r="30" spans="1:256" s="3" customFormat="1" ht="18" customHeight="1">
      <c r="A30" s="27" t="s">
        <v>47</v>
      </c>
      <c r="B30" s="28">
        <v>69</v>
      </c>
      <c r="C30" s="28">
        <v>66</v>
      </c>
      <c r="D30" s="29">
        <f>C30*2</f>
        <v>132</v>
      </c>
      <c r="E30" s="30">
        <f>C30*2</f>
        <v>132</v>
      </c>
      <c r="F30" s="28">
        <v>132</v>
      </c>
      <c r="G30" s="31">
        <f>E30-F30</f>
        <v>0</v>
      </c>
      <c r="H30" s="29">
        <f>D30+G30</f>
        <v>132</v>
      </c>
      <c r="I30" s="43">
        <v>2300249</v>
      </c>
      <c r="J30" s="43">
        <v>51301</v>
      </c>
      <c r="K30" s="42"/>
      <c r="L30" s="42"/>
      <c r="M30" s="42"/>
      <c r="N30" s="4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9"/>
      <c r="IT30" s="9"/>
      <c r="IU30" s="9"/>
      <c r="IV30" s="9"/>
    </row>
    <row r="31" spans="1:14" ht="18" customHeight="1">
      <c r="A31" s="27" t="s">
        <v>48</v>
      </c>
      <c r="B31" s="28">
        <v>154</v>
      </c>
      <c r="C31" s="28">
        <v>147</v>
      </c>
      <c r="D31" s="29">
        <f>C31*2</f>
        <v>294</v>
      </c>
      <c r="E31" s="30">
        <f>C31*2</f>
        <v>294</v>
      </c>
      <c r="F31" s="30">
        <v>292</v>
      </c>
      <c r="G31" s="31">
        <f>E31-F31</f>
        <v>2</v>
      </c>
      <c r="H31" s="29">
        <f>D31+G31</f>
        <v>296</v>
      </c>
      <c r="I31" s="43">
        <v>2300249</v>
      </c>
      <c r="J31" s="43">
        <v>51301</v>
      </c>
      <c r="K31" s="42"/>
      <c r="L31" s="42"/>
      <c r="M31" s="42"/>
      <c r="N31" s="42"/>
    </row>
    <row r="32" spans="1:14" ht="18" customHeight="1">
      <c r="A32" s="27" t="s">
        <v>49</v>
      </c>
      <c r="B32" s="28">
        <v>245</v>
      </c>
      <c r="C32" s="28">
        <v>239</v>
      </c>
      <c r="D32" s="29">
        <f>C32*2</f>
        <v>478</v>
      </c>
      <c r="E32" s="30">
        <f>C32*2</f>
        <v>478</v>
      </c>
      <c r="F32" s="30">
        <v>478</v>
      </c>
      <c r="G32" s="31">
        <f>E32-F32</f>
        <v>0</v>
      </c>
      <c r="H32" s="29">
        <f>D32+G32</f>
        <v>478</v>
      </c>
      <c r="I32" s="43">
        <v>2300249</v>
      </c>
      <c r="J32" s="43">
        <v>51301</v>
      </c>
      <c r="K32" s="42"/>
      <c r="L32" s="42"/>
      <c r="M32" s="42"/>
      <c r="N32" s="42"/>
    </row>
    <row r="33" spans="1:14" ht="18" customHeight="1">
      <c r="A33" s="27" t="s">
        <v>50</v>
      </c>
      <c r="B33" s="28">
        <v>102</v>
      </c>
      <c r="C33" s="28">
        <v>102</v>
      </c>
      <c r="D33" s="29">
        <f>C33*2</f>
        <v>204</v>
      </c>
      <c r="E33" s="30">
        <f>C33*2</f>
        <v>204</v>
      </c>
      <c r="F33" s="30">
        <v>196</v>
      </c>
      <c r="G33" s="31">
        <f>E33-F33</f>
        <v>8</v>
      </c>
      <c r="H33" s="29">
        <f>D33+G33</f>
        <v>212</v>
      </c>
      <c r="I33" s="43">
        <v>2300249</v>
      </c>
      <c r="J33" s="43">
        <v>51301</v>
      </c>
      <c r="K33" s="42"/>
      <c r="L33" s="42"/>
      <c r="M33" s="42"/>
      <c r="N33" s="42"/>
    </row>
    <row r="34" spans="1:14" ht="18" customHeight="1">
      <c r="A34" s="27" t="s">
        <v>51</v>
      </c>
      <c r="B34" s="28">
        <v>144</v>
      </c>
      <c r="C34" s="28">
        <v>141</v>
      </c>
      <c r="D34" s="29">
        <f>C34*2</f>
        <v>282</v>
      </c>
      <c r="E34" s="30">
        <f>C34*2</f>
        <v>282</v>
      </c>
      <c r="F34" s="30">
        <v>274</v>
      </c>
      <c r="G34" s="31">
        <f>E34-F34</f>
        <v>8</v>
      </c>
      <c r="H34" s="29">
        <f>D34+G34</f>
        <v>290</v>
      </c>
      <c r="I34" s="43">
        <v>2300249</v>
      </c>
      <c r="J34" s="43">
        <v>51301</v>
      </c>
      <c r="K34" s="42"/>
      <c r="L34" s="42"/>
      <c r="M34" s="42"/>
      <c r="N34" s="42"/>
    </row>
    <row r="35" spans="1:14" ht="18" customHeight="1">
      <c r="A35" s="25" t="s">
        <v>52</v>
      </c>
      <c r="B35" s="26">
        <f aca="true" t="shared" si="16" ref="B35:H35">SUM(B36:B37)</f>
        <v>90</v>
      </c>
      <c r="C35" s="26">
        <f t="shared" si="16"/>
        <v>75</v>
      </c>
      <c r="D35" s="23">
        <f t="shared" si="16"/>
        <v>150</v>
      </c>
      <c r="E35" s="23">
        <f t="shared" si="16"/>
        <v>150</v>
      </c>
      <c r="F35" s="23">
        <f t="shared" si="16"/>
        <v>172</v>
      </c>
      <c r="G35" s="19">
        <f t="shared" si="16"/>
        <v>-22</v>
      </c>
      <c r="H35" s="23">
        <f t="shared" si="16"/>
        <v>128</v>
      </c>
      <c r="I35" s="43">
        <v>2300249</v>
      </c>
      <c r="J35" s="43">
        <v>51301</v>
      </c>
      <c r="K35" s="42"/>
      <c r="L35" s="42"/>
      <c r="M35" s="42"/>
      <c r="N35" s="42"/>
    </row>
    <row r="36" spans="1:256" s="3" customFormat="1" ht="18" customHeight="1">
      <c r="A36" s="27" t="s">
        <v>47</v>
      </c>
      <c r="B36" s="28">
        <v>31</v>
      </c>
      <c r="C36" s="28">
        <v>31</v>
      </c>
      <c r="D36" s="29">
        <f>C36*2</f>
        <v>62</v>
      </c>
      <c r="E36" s="30">
        <f>C36*2</f>
        <v>62</v>
      </c>
      <c r="F36" s="28">
        <v>62</v>
      </c>
      <c r="G36" s="31">
        <f>E36-F36</f>
        <v>0</v>
      </c>
      <c r="H36" s="29">
        <f>D36+G36</f>
        <v>62</v>
      </c>
      <c r="I36" s="43">
        <v>2300249</v>
      </c>
      <c r="J36" s="43">
        <v>51301</v>
      </c>
      <c r="K36" s="42"/>
      <c r="L36" s="42"/>
      <c r="M36" s="42"/>
      <c r="N36" s="42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9"/>
      <c r="IT36" s="9"/>
      <c r="IU36" s="9"/>
      <c r="IV36" s="9"/>
    </row>
    <row r="37" spans="1:14" ht="18" customHeight="1">
      <c r="A37" s="27" t="s">
        <v>53</v>
      </c>
      <c r="B37" s="28">
        <v>59</v>
      </c>
      <c r="C37" s="28">
        <v>44</v>
      </c>
      <c r="D37" s="29">
        <f>C37*2</f>
        <v>88</v>
      </c>
      <c r="E37" s="30">
        <f>C37*2</f>
        <v>88</v>
      </c>
      <c r="F37" s="30">
        <v>110</v>
      </c>
      <c r="G37" s="31">
        <f>E37-F37</f>
        <v>-22</v>
      </c>
      <c r="H37" s="29">
        <f>D37+G37</f>
        <v>66</v>
      </c>
      <c r="I37" s="43">
        <v>2300249</v>
      </c>
      <c r="J37" s="43">
        <v>51301</v>
      </c>
      <c r="K37" s="42"/>
      <c r="L37" s="42"/>
      <c r="M37" s="42"/>
      <c r="N37" s="42"/>
    </row>
    <row r="38" spans="1:14" ht="18" customHeight="1">
      <c r="A38" s="25" t="s">
        <v>54</v>
      </c>
      <c r="B38" s="26">
        <f>B39</f>
        <v>151</v>
      </c>
      <c r="C38" s="26">
        <f>C39</f>
        <v>132</v>
      </c>
      <c r="D38" s="23">
        <f aca="true" t="shared" si="17" ref="B38:H38">D39</f>
        <v>264</v>
      </c>
      <c r="E38" s="23">
        <f t="shared" si="17"/>
        <v>264</v>
      </c>
      <c r="F38" s="23">
        <f t="shared" si="17"/>
        <v>268</v>
      </c>
      <c r="G38" s="19">
        <f t="shared" si="17"/>
        <v>-4</v>
      </c>
      <c r="H38" s="23">
        <f t="shared" si="17"/>
        <v>260</v>
      </c>
      <c r="I38" s="43">
        <v>2300249</v>
      </c>
      <c r="J38" s="43">
        <v>51301</v>
      </c>
      <c r="K38" s="42"/>
      <c r="L38" s="42"/>
      <c r="M38" s="42"/>
      <c r="N38" s="42"/>
    </row>
    <row r="39" spans="1:14" ht="18" customHeight="1">
      <c r="A39" s="27" t="s">
        <v>55</v>
      </c>
      <c r="B39" s="28">
        <v>151</v>
      </c>
      <c r="C39" s="28">
        <v>132</v>
      </c>
      <c r="D39" s="29">
        <f>C39*2</f>
        <v>264</v>
      </c>
      <c r="E39" s="30">
        <f>C39*2</f>
        <v>264</v>
      </c>
      <c r="F39" s="30">
        <v>268</v>
      </c>
      <c r="G39" s="31">
        <f>E39-F39</f>
        <v>-4</v>
      </c>
      <c r="H39" s="29">
        <f>D39+G39</f>
        <v>260</v>
      </c>
      <c r="I39" s="43">
        <v>2300249</v>
      </c>
      <c r="J39" s="43">
        <v>51301</v>
      </c>
      <c r="K39" s="42"/>
      <c r="L39" s="42"/>
      <c r="M39" s="42"/>
      <c r="N39" s="42"/>
    </row>
    <row r="40" spans="1:14" ht="18" customHeight="1">
      <c r="A40" s="25" t="s">
        <v>56</v>
      </c>
      <c r="B40" s="26">
        <f aca="true" t="shared" si="18" ref="B40:H40">SUM(B41:B44)</f>
        <v>406</v>
      </c>
      <c r="C40" s="26">
        <f t="shared" si="18"/>
        <v>364</v>
      </c>
      <c r="D40" s="23">
        <f t="shared" si="18"/>
        <v>728</v>
      </c>
      <c r="E40" s="23">
        <f t="shared" si="18"/>
        <v>728</v>
      </c>
      <c r="F40" s="23">
        <f t="shared" si="18"/>
        <v>706</v>
      </c>
      <c r="G40" s="19">
        <f t="shared" si="18"/>
        <v>22</v>
      </c>
      <c r="H40" s="23">
        <f t="shared" si="18"/>
        <v>750</v>
      </c>
      <c r="I40" s="43">
        <v>2300249</v>
      </c>
      <c r="J40" s="43">
        <v>51301</v>
      </c>
      <c r="K40" s="42"/>
      <c r="L40" s="42"/>
      <c r="M40" s="42"/>
      <c r="N40" s="42"/>
    </row>
    <row r="41" spans="1:14" ht="18" customHeight="1">
      <c r="A41" s="27" t="s">
        <v>47</v>
      </c>
      <c r="B41" s="28">
        <v>46</v>
      </c>
      <c r="C41" s="28">
        <v>31</v>
      </c>
      <c r="D41" s="29">
        <f>C41*2</f>
        <v>62</v>
      </c>
      <c r="E41" s="30">
        <f>C41*2</f>
        <v>62</v>
      </c>
      <c r="F41" s="28">
        <v>66</v>
      </c>
      <c r="G41" s="31">
        <f>E41-F41</f>
        <v>-4</v>
      </c>
      <c r="H41" s="29">
        <f>D41+G41</f>
        <v>58</v>
      </c>
      <c r="I41" s="43">
        <v>2300249</v>
      </c>
      <c r="J41" s="43">
        <v>51301</v>
      </c>
      <c r="K41" s="42"/>
      <c r="L41" s="42"/>
      <c r="M41" s="42"/>
      <c r="N41" s="42"/>
    </row>
    <row r="42" spans="1:14" ht="18" customHeight="1">
      <c r="A42" s="27" t="s">
        <v>57</v>
      </c>
      <c r="B42" s="28">
        <v>138</v>
      </c>
      <c r="C42" s="28">
        <v>132</v>
      </c>
      <c r="D42" s="29">
        <f>C42*2</f>
        <v>264</v>
      </c>
      <c r="E42" s="30">
        <f>C42*2</f>
        <v>264</v>
      </c>
      <c r="F42" s="30">
        <v>252</v>
      </c>
      <c r="G42" s="31">
        <f>E42-F42</f>
        <v>12</v>
      </c>
      <c r="H42" s="29">
        <f>D42+G42</f>
        <v>276</v>
      </c>
      <c r="I42" s="43">
        <v>2300249</v>
      </c>
      <c r="J42" s="43">
        <v>51301</v>
      </c>
      <c r="K42" s="42"/>
      <c r="L42" s="42"/>
      <c r="M42" s="42"/>
      <c r="N42" s="42"/>
    </row>
    <row r="43" spans="1:14" ht="18" customHeight="1">
      <c r="A43" s="27" t="s">
        <v>58</v>
      </c>
      <c r="B43" s="28">
        <v>157</v>
      </c>
      <c r="C43" s="28">
        <v>137</v>
      </c>
      <c r="D43" s="29">
        <f>C43*2</f>
        <v>274</v>
      </c>
      <c r="E43" s="30">
        <f>C43*2</f>
        <v>274</v>
      </c>
      <c r="F43" s="30">
        <v>264</v>
      </c>
      <c r="G43" s="31">
        <f>E43-F43</f>
        <v>10</v>
      </c>
      <c r="H43" s="29">
        <f>D43+G43</f>
        <v>284</v>
      </c>
      <c r="I43" s="43">
        <v>2300249</v>
      </c>
      <c r="J43" s="43">
        <v>51301</v>
      </c>
      <c r="K43" s="42"/>
      <c r="L43" s="42"/>
      <c r="M43" s="42"/>
      <c r="N43" s="42"/>
    </row>
    <row r="44" spans="1:14" ht="18" customHeight="1">
      <c r="A44" s="27" t="s">
        <v>59</v>
      </c>
      <c r="B44" s="28">
        <v>65</v>
      </c>
      <c r="C44" s="28">
        <v>64</v>
      </c>
      <c r="D44" s="29">
        <f>C44*2</f>
        <v>128</v>
      </c>
      <c r="E44" s="30">
        <f>C44*2</f>
        <v>128</v>
      </c>
      <c r="F44" s="30">
        <v>124</v>
      </c>
      <c r="G44" s="31">
        <f>E44-F44</f>
        <v>4</v>
      </c>
      <c r="H44" s="29">
        <f>D44+G44</f>
        <v>132</v>
      </c>
      <c r="I44" s="43">
        <v>2300249</v>
      </c>
      <c r="J44" s="43">
        <v>51301</v>
      </c>
      <c r="K44" s="42"/>
      <c r="L44" s="42"/>
      <c r="M44" s="42"/>
      <c r="N44" s="42"/>
    </row>
    <row r="45" spans="1:14" ht="18" customHeight="1">
      <c r="A45" s="25" t="s">
        <v>60</v>
      </c>
      <c r="B45" s="26">
        <f aca="true" t="shared" si="19" ref="B45:H45">SUM(B46:B52)</f>
        <v>581</v>
      </c>
      <c r="C45" s="26">
        <f t="shared" si="19"/>
        <v>536</v>
      </c>
      <c r="D45" s="23">
        <f t="shared" si="19"/>
        <v>1072</v>
      </c>
      <c r="E45" s="23">
        <f t="shared" si="19"/>
        <v>1072</v>
      </c>
      <c r="F45" s="23">
        <f t="shared" si="19"/>
        <v>1070</v>
      </c>
      <c r="G45" s="19">
        <f t="shared" si="19"/>
        <v>2</v>
      </c>
      <c r="H45" s="23">
        <f t="shared" si="19"/>
        <v>1074</v>
      </c>
      <c r="I45" s="43">
        <v>2300249</v>
      </c>
      <c r="J45" s="43">
        <v>51301</v>
      </c>
      <c r="K45" s="42"/>
      <c r="L45" s="42"/>
      <c r="M45" s="42"/>
      <c r="N45" s="42"/>
    </row>
    <row r="46" spans="1:256" s="3" customFormat="1" ht="18" customHeight="1">
      <c r="A46" s="27" t="s">
        <v>47</v>
      </c>
      <c r="B46" s="28">
        <v>41</v>
      </c>
      <c r="C46" s="28">
        <v>37</v>
      </c>
      <c r="D46" s="29">
        <f>C46*2</f>
        <v>74</v>
      </c>
      <c r="E46" s="30">
        <f>C46*2</f>
        <v>74</v>
      </c>
      <c r="F46" s="30">
        <v>74</v>
      </c>
      <c r="G46" s="31">
        <f aca="true" t="shared" si="20" ref="G46:G52">E46-F46</f>
        <v>0</v>
      </c>
      <c r="H46" s="29">
        <f aca="true" t="shared" si="21" ref="H46:H52">D46+G46</f>
        <v>74</v>
      </c>
      <c r="I46" s="43">
        <v>2300249</v>
      </c>
      <c r="J46" s="43">
        <v>51301</v>
      </c>
      <c r="K46" s="42"/>
      <c r="L46" s="42"/>
      <c r="M46" s="42"/>
      <c r="N46" s="42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9"/>
      <c r="IT46" s="9"/>
      <c r="IU46" s="9"/>
      <c r="IV46" s="9"/>
    </row>
    <row r="47" spans="1:256" s="3" customFormat="1" ht="18" customHeight="1">
      <c r="A47" s="27" t="s">
        <v>61</v>
      </c>
      <c r="B47" s="28">
        <v>59</v>
      </c>
      <c r="C47" s="28">
        <v>44</v>
      </c>
      <c r="D47" s="29">
        <f aca="true" t="shared" si="22" ref="D47:D52">C47*2</f>
        <v>88</v>
      </c>
      <c r="E47" s="30">
        <f aca="true" t="shared" si="23" ref="E47:E52">C47*2</f>
        <v>88</v>
      </c>
      <c r="F47" s="30">
        <v>92</v>
      </c>
      <c r="G47" s="31">
        <f t="shared" si="20"/>
        <v>-4</v>
      </c>
      <c r="H47" s="29">
        <f t="shared" si="21"/>
        <v>84</v>
      </c>
      <c r="I47" s="43">
        <v>2300249</v>
      </c>
      <c r="J47" s="43">
        <v>51301</v>
      </c>
      <c r="K47" s="42"/>
      <c r="L47" s="42"/>
      <c r="M47" s="42"/>
      <c r="N47" s="42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9"/>
      <c r="IT47" s="9"/>
      <c r="IU47" s="9"/>
      <c r="IV47" s="9"/>
    </row>
    <row r="48" spans="1:14" ht="18" customHeight="1">
      <c r="A48" s="27" t="s">
        <v>62</v>
      </c>
      <c r="B48" s="28">
        <v>65</v>
      </c>
      <c r="C48" s="28">
        <v>56</v>
      </c>
      <c r="D48" s="29">
        <f t="shared" si="22"/>
        <v>112</v>
      </c>
      <c r="E48" s="30">
        <f t="shared" si="23"/>
        <v>112</v>
      </c>
      <c r="F48" s="30">
        <v>118</v>
      </c>
      <c r="G48" s="31">
        <f t="shared" si="20"/>
        <v>-6</v>
      </c>
      <c r="H48" s="29">
        <f t="shared" si="21"/>
        <v>106</v>
      </c>
      <c r="I48" s="43">
        <v>2300249</v>
      </c>
      <c r="J48" s="43">
        <v>51301</v>
      </c>
      <c r="K48" s="42"/>
      <c r="L48" s="42"/>
      <c r="M48" s="42"/>
      <c r="N48" s="42"/>
    </row>
    <row r="49" spans="1:14" ht="18" customHeight="1">
      <c r="A49" s="27" t="s">
        <v>63</v>
      </c>
      <c r="B49" s="28">
        <v>32</v>
      </c>
      <c r="C49" s="28">
        <v>23</v>
      </c>
      <c r="D49" s="29">
        <f t="shared" si="22"/>
        <v>46</v>
      </c>
      <c r="E49" s="30">
        <f t="shared" si="23"/>
        <v>46</v>
      </c>
      <c r="F49" s="30">
        <v>42</v>
      </c>
      <c r="G49" s="31">
        <f t="shared" si="20"/>
        <v>4</v>
      </c>
      <c r="H49" s="29">
        <f t="shared" si="21"/>
        <v>50</v>
      </c>
      <c r="I49" s="43">
        <v>2300249</v>
      </c>
      <c r="J49" s="43">
        <v>51301</v>
      </c>
      <c r="K49" s="42"/>
      <c r="L49" s="42"/>
      <c r="M49" s="42"/>
      <c r="N49" s="42"/>
    </row>
    <row r="50" spans="1:14" ht="18" customHeight="1">
      <c r="A50" s="27" t="s">
        <v>64</v>
      </c>
      <c r="B50" s="28">
        <v>13</v>
      </c>
      <c r="C50" s="28">
        <v>13</v>
      </c>
      <c r="D50" s="29">
        <f t="shared" si="22"/>
        <v>26</v>
      </c>
      <c r="E50" s="30">
        <f t="shared" si="23"/>
        <v>26</v>
      </c>
      <c r="F50" s="30">
        <v>26</v>
      </c>
      <c r="G50" s="31">
        <f t="shared" si="20"/>
        <v>0</v>
      </c>
      <c r="H50" s="29">
        <f t="shared" si="21"/>
        <v>26</v>
      </c>
      <c r="I50" s="43">
        <v>2300249</v>
      </c>
      <c r="J50" s="43">
        <v>51301</v>
      </c>
      <c r="K50" s="42"/>
      <c r="L50" s="42"/>
      <c r="M50" s="42"/>
      <c r="N50" s="42"/>
    </row>
    <row r="51" spans="1:256" s="4" customFormat="1" ht="18" customHeight="1">
      <c r="A51" s="33" t="s">
        <v>65</v>
      </c>
      <c r="B51" s="34">
        <v>142</v>
      </c>
      <c r="C51" s="34">
        <v>142</v>
      </c>
      <c r="D51" s="35">
        <f t="shared" si="22"/>
        <v>284</v>
      </c>
      <c r="E51" s="36">
        <f t="shared" si="23"/>
        <v>284</v>
      </c>
      <c r="F51" s="36">
        <v>274</v>
      </c>
      <c r="G51" s="37">
        <f t="shared" si="20"/>
        <v>10</v>
      </c>
      <c r="H51" s="35">
        <f t="shared" si="21"/>
        <v>294</v>
      </c>
      <c r="I51" s="44">
        <v>2300249</v>
      </c>
      <c r="J51" s="44">
        <v>51301</v>
      </c>
      <c r="K51" s="45"/>
      <c r="L51" s="45"/>
      <c r="M51" s="45"/>
      <c r="N51" s="45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7"/>
      <c r="IT51" s="47"/>
      <c r="IU51" s="47"/>
      <c r="IV51" s="47"/>
    </row>
    <row r="52" spans="1:14" ht="18" customHeight="1">
      <c r="A52" s="27" t="s">
        <v>66</v>
      </c>
      <c r="B52" s="28">
        <v>229</v>
      </c>
      <c r="C52" s="28">
        <v>221</v>
      </c>
      <c r="D52" s="29">
        <f t="shared" si="22"/>
        <v>442</v>
      </c>
      <c r="E52" s="30">
        <f t="shared" si="23"/>
        <v>442</v>
      </c>
      <c r="F52" s="30">
        <v>444</v>
      </c>
      <c r="G52" s="31">
        <f t="shared" si="20"/>
        <v>-2</v>
      </c>
      <c r="H52" s="29">
        <f t="shared" si="21"/>
        <v>440</v>
      </c>
      <c r="I52" s="43">
        <v>2300249</v>
      </c>
      <c r="J52" s="43">
        <v>51301</v>
      </c>
      <c r="K52" s="42"/>
      <c r="L52" s="42"/>
      <c r="M52" s="42"/>
      <c r="N52" s="42"/>
    </row>
    <row r="53" spans="1:14" ht="18" customHeight="1">
      <c r="A53" s="25" t="s">
        <v>67</v>
      </c>
      <c r="B53" s="26">
        <f>SUM(B54:B56)</f>
        <v>856</v>
      </c>
      <c r="C53" s="26">
        <f>SUM(C54:C56)</f>
        <v>847</v>
      </c>
      <c r="D53" s="23">
        <f aca="true" t="shared" si="24" ref="B53:H53">SUM(D54:D56)</f>
        <v>1694</v>
      </c>
      <c r="E53" s="23">
        <f t="shared" si="24"/>
        <v>1694</v>
      </c>
      <c r="F53" s="23">
        <f t="shared" si="24"/>
        <v>1566</v>
      </c>
      <c r="G53" s="19">
        <f t="shared" si="24"/>
        <v>128</v>
      </c>
      <c r="H53" s="23">
        <f t="shared" si="24"/>
        <v>1822</v>
      </c>
      <c r="I53" s="43">
        <v>2300249</v>
      </c>
      <c r="J53" s="43">
        <v>51301</v>
      </c>
      <c r="K53" s="42"/>
      <c r="L53" s="42"/>
      <c r="M53" s="42"/>
      <c r="N53" s="42"/>
    </row>
    <row r="54" spans="1:14" ht="18" customHeight="1">
      <c r="A54" s="27" t="s">
        <v>68</v>
      </c>
      <c r="B54" s="28">
        <v>351</v>
      </c>
      <c r="C54" s="28">
        <v>348</v>
      </c>
      <c r="D54" s="29">
        <f aca="true" t="shared" si="25" ref="D54:D56">C54*2</f>
        <v>696</v>
      </c>
      <c r="E54" s="30">
        <f aca="true" t="shared" si="26" ref="E54:E56">C54*2</f>
        <v>696</v>
      </c>
      <c r="F54" s="30">
        <v>570</v>
      </c>
      <c r="G54" s="31">
        <f>E54-F54</f>
        <v>126</v>
      </c>
      <c r="H54" s="29">
        <f>D54+G54</f>
        <v>822</v>
      </c>
      <c r="I54" s="43">
        <v>2300249</v>
      </c>
      <c r="J54" s="43">
        <v>51301</v>
      </c>
      <c r="K54" s="42"/>
      <c r="L54" s="42"/>
      <c r="M54" s="42"/>
      <c r="N54" s="42"/>
    </row>
    <row r="55" spans="1:256" s="4" customFormat="1" ht="18" customHeight="1">
      <c r="A55" s="33" t="s">
        <v>69</v>
      </c>
      <c r="B55" s="34">
        <v>153</v>
      </c>
      <c r="C55" s="34">
        <v>147</v>
      </c>
      <c r="D55" s="35">
        <f t="shared" si="25"/>
        <v>294</v>
      </c>
      <c r="E55" s="36">
        <f t="shared" si="26"/>
        <v>294</v>
      </c>
      <c r="F55" s="36">
        <v>292</v>
      </c>
      <c r="G55" s="37">
        <f>E55-F55</f>
        <v>2</v>
      </c>
      <c r="H55" s="35">
        <f>D55+G55</f>
        <v>296</v>
      </c>
      <c r="I55" s="44">
        <v>2300249</v>
      </c>
      <c r="J55" s="44">
        <v>51301</v>
      </c>
      <c r="K55" s="45"/>
      <c r="L55" s="45"/>
      <c r="M55" s="45"/>
      <c r="N55" s="45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7"/>
      <c r="IT55" s="47"/>
      <c r="IU55" s="47"/>
      <c r="IV55" s="47"/>
    </row>
    <row r="56" spans="1:14" ht="18" customHeight="1">
      <c r="A56" s="27" t="s">
        <v>70</v>
      </c>
      <c r="B56" s="28">
        <v>352</v>
      </c>
      <c r="C56" s="28">
        <v>352</v>
      </c>
      <c r="D56" s="29">
        <f t="shared" si="25"/>
        <v>704</v>
      </c>
      <c r="E56" s="30">
        <f t="shared" si="26"/>
        <v>704</v>
      </c>
      <c r="F56" s="30">
        <v>704</v>
      </c>
      <c r="G56" s="31">
        <f>E56-F56</f>
        <v>0</v>
      </c>
      <c r="H56" s="29">
        <f>D56+G56</f>
        <v>704</v>
      </c>
      <c r="I56" s="43">
        <v>2300249</v>
      </c>
      <c r="J56" s="43">
        <v>51301</v>
      </c>
      <c r="K56" s="42"/>
      <c r="L56" s="42"/>
      <c r="M56" s="42"/>
      <c r="N56" s="42"/>
    </row>
    <row r="57" spans="1:14" ht="18" customHeight="1">
      <c r="A57" s="25" t="s">
        <v>71</v>
      </c>
      <c r="B57" s="26">
        <f>SUM(B58:B61)</f>
        <v>520</v>
      </c>
      <c r="C57" s="26">
        <f>SUM(C58:C61)</f>
        <v>370</v>
      </c>
      <c r="D57" s="23">
        <f aca="true" t="shared" si="27" ref="B57:H57">SUM(D58:D61)</f>
        <v>740</v>
      </c>
      <c r="E57" s="23">
        <f t="shared" si="27"/>
        <v>740</v>
      </c>
      <c r="F57" s="23">
        <f t="shared" si="27"/>
        <v>738</v>
      </c>
      <c r="G57" s="19">
        <f t="shared" si="27"/>
        <v>2</v>
      </c>
      <c r="H57" s="23">
        <f t="shared" si="27"/>
        <v>742</v>
      </c>
      <c r="I57" s="43">
        <v>2300249</v>
      </c>
      <c r="J57" s="43">
        <v>51301</v>
      </c>
      <c r="K57" s="42"/>
      <c r="L57" s="42"/>
      <c r="M57" s="42"/>
      <c r="N57" s="42"/>
    </row>
    <row r="58" spans="1:14" ht="18" customHeight="1">
      <c r="A58" s="27" t="s">
        <v>72</v>
      </c>
      <c r="B58" s="28">
        <v>122</v>
      </c>
      <c r="C58" s="28">
        <v>88</v>
      </c>
      <c r="D58" s="29">
        <f aca="true" t="shared" si="28" ref="D58:D61">C58*2</f>
        <v>176</v>
      </c>
      <c r="E58" s="30">
        <f aca="true" t="shared" si="29" ref="E58:E61">C58*2</f>
        <v>176</v>
      </c>
      <c r="F58" s="30">
        <v>178</v>
      </c>
      <c r="G58" s="31">
        <f>E58-F58</f>
        <v>-2</v>
      </c>
      <c r="H58" s="29">
        <f>D58+G58</f>
        <v>174</v>
      </c>
      <c r="I58" s="43">
        <v>2300249</v>
      </c>
      <c r="J58" s="43">
        <v>51301</v>
      </c>
      <c r="K58" s="42"/>
      <c r="L58" s="42"/>
      <c r="M58" s="42"/>
      <c r="N58" s="42"/>
    </row>
    <row r="59" spans="1:14" ht="18" customHeight="1">
      <c r="A59" s="27" t="s">
        <v>73</v>
      </c>
      <c r="B59" s="28">
        <v>324</v>
      </c>
      <c r="C59" s="28">
        <v>243</v>
      </c>
      <c r="D59" s="29">
        <f t="shared" si="28"/>
        <v>486</v>
      </c>
      <c r="E59" s="30">
        <f t="shared" si="29"/>
        <v>486</v>
      </c>
      <c r="F59" s="30">
        <v>486</v>
      </c>
      <c r="G59" s="31">
        <f>E59-F59</f>
        <v>0</v>
      </c>
      <c r="H59" s="29">
        <f>D59+G59</f>
        <v>486</v>
      </c>
      <c r="I59" s="43">
        <v>2300249</v>
      </c>
      <c r="J59" s="43">
        <v>51301</v>
      </c>
      <c r="K59" s="42"/>
      <c r="L59" s="42"/>
      <c r="M59" s="42"/>
      <c r="N59" s="42"/>
    </row>
    <row r="60" spans="1:14" ht="18" customHeight="1">
      <c r="A60" s="27" t="s">
        <v>74</v>
      </c>
      <c r="B60" s="28">
        <v>53</v>
      </c>
      <c r="C60" s="28">
        <v>39</v>
      </c>
      <c r="D60" s="29">
        <f t="shared" si="28"/>
        <v>78</v>
      </c>
      <c r="E60" s="30">
        <f t="shared" si="29"/>
        <v>78</v>
      </c>
      <c r="F60" s="30">
        <v>74</v>
      </c>
      <c r="G60" s="31">
        <f>E60-F60</f>
        <v>4</v>
      </c>
      <c r="H60" s="29">
        <f>D60+G60</f>
        <v>82</v>
      </c>
      <c r="I60" s="43">
        <v>2300249</v>
      </c>
      <c r="J60" s="43">
        <v>51301</v>
      </c>
      <c r="K60" s="42"/>
      <c r="L60" s="42"/>
      <c r="M60" s="42"/>
      <c r="N60" s="42"/>
    </row>
    <row r="61" spans="1:14" ht="18" customHeight="1">
      <c r="A61" s="27" t="s">
        <v>75</v>
      </c>
      <c r="B61" s="28">
        <v>21</v>
      </c>
      <c r="C61" s="28">
        <v>0</v>
      </c>
      <c r="D61" s="29">
        <f t="shared" si="28"/>
        <v>0</v>
      </c>
      <c r="E61" s="30">
        <f t="shared" si="29"/>
        <v>0</v>
      </c>
      <c r="F61" s="30">
        <v>0</v>
      </c>
      <c r="G61" s="31">
        <f>E61-F61</f>
        <v>0</v>
      </c>
      <c r="H61" s="29">
        <f>D61+G61</f>
        <v>0</v>
      </c>
      <c r="I61" s="43">
        <v>2300249</v>
      </c>
      <c r="J61" s="43">
        <v>51301</v>
      </c>
      <c r="K61" s="42"/>
      <c r="L61" s="42"/>
      <c r="M61" s="42"/>
      <c r="N61" s="42"/>
    </row>
    <row r="62" spans="1:14" ht="18" customHeight="1">
      <c r="A62" s="25" t="s">
        <v>76</v>
      </c>
      <c r="B62" s="26">
        <f>SUM(B63:B67)</f>
        <v>658</v>
      </c>
      <c r="C62" s="26">
        <f>SUM(C63:C67)</f>
        <v>636</v>
      </c>
      <c r="D62" s="23">
        <f aca="true" t="shared" si="30" ref="B62:H62">SUM(D63:D67)</f>
        <v>1272</v>
      </c>
      <c r="E62" s="23">
        <f t="shared" si="30"/>
        <v>1272</v>
      </c>
      <c r="F62" s="23">
        <f t="shared" si="30"/>
        <v>1292</v>
      </c>
      <c r="G62" s="19">
        <f t="shared" si="30"/>
        <v>-20</v>
      </c>
      <c r="H62" s="23">
        <f t="shared" si="30"/>
        <v>1252</v>
      </c>
      <c r="I62" s="43">
        <v>2300249</v>
      </c>
      <c r="J62" s="43">
        <v>51301</v>
      </c>
      <c r="K62" s="42"/>
      <c r="L62" s="42"/>
      <c r="M62" s="42"/>
      <c r="N62" s="42"/>
    </row>
    <row r="63" spans="1:14" ht="18" customHeight="1">
      <c r="A63" s="27" t="s">
        <v>77</v>
      </c>
      <c r="B63" s="28">
        <v>164</v>
      </c>
      <c r="C63" s="28">
        <v>163</v>
      </c>
      <c r="D63" s="29">
        <f aca="true" t="shared" si="31" ref="D63:D67">C63*2</f>
        <v>326</v>
      </c>
      <c r="E63" s="30">
        <f aca="true" t="shared" si="32" ref="E63:E67">C63*2</f>
        <v>326</v>
      </c>
      <c r="F63" s="30">
        <v>326</v>
      </c>
      <c r="G63" s="31">
        <f>E63-F63</f>
        <v>0</v>
      </c>
      <c r="H63" s="29">
        <f>D63+G63</f>
        <v>326</v>
      </c>
      <c r="I63" s="43">
        <v>2300249</v>
      </c>
      <c r="J63" s="43">
        <v>51301</v>
      </c>
      <c r="K63" s="42"/>
      <c r="L63" s="42"/>
      <c r="M63" s="42"/>
      <c r="N63" s="42"/>
    </row>
    <row r="64" spans="1:14" ht="18" customHeight="1">
      <c r="A64" s="27" t="s">
        <v>78</v>
      </c>
      <c r="B64" s="28">
        <v>78</v>
      </c>
      <c r="C64" s="28">
        <v>78</v>
      </c>
      <c r="D64" s="29">
        <f t="shared" si="31"/>
        <v>156</v>
      </c>
      <c r="E64" s="30">
        <f t="shared" si="32"/>
        <v>156</v>
      </c>
      <c r="F64" s="30">
        <v>156</v>
      </c>
      <c r="G64" s="31">
        <f>E64-F64</f>
        <v>0</v>
      </c>
      <c r="H64" s="29">
        <f>D64+G64</f>
        <v>156</v>
      </c>
      <c r="I64" s="43">
        <v>2300249</v>
      </c>
      <c r="J64" s="43">
        <v>51301</v>
      </c>
      <c r="K64" s="42"/>
      <c r="L64" s="42"/>
      <c r="M64" s="42"/>
      <c r="N64" s="42"/>
    </row>
    <row r="65" spans="1:14" ht="18" customHeight="1">
      <c r="A65" s="27" t="s">
        <v>79</v>
      </c>
      <c r="B65" s="28">
        <v>159</v>
      </c>
      <c r="C65" s="28">
        <v>159</v>
      </c>
      <c r="D65" s="29">
        <f t="shared" si="31"/>
        <v>318</v>
      </c>
      <c r="E65" s="30">
        <f t="shared" si="32"/>
        <v>318</v>
      </c>
      <c r="F65" s="30">
        <v>318</v>
      </c>
      <c r="G65" s="31">
        <f>E65-F65</f>
        <v>0</v>
      </c>
      <c r="H65" s="29">
        <f>D65+G65</f>
        <v>318</v>
      </c>
      <c r="I65" s="43">
        <v>2300249</v>
      </c>
      <c r="J65" s="43">
        <v>51301</v>
      </c>
      <c r="K65" s="42"/>
      <c r="L65" s="42"/>
      <c r="M65" s="42"/>
      <c r="N65" s="42"/>
    </row>
    <row r="66" spans="1:14" ht="18" customHeight="1">
      <c r="A66" s="27" t="s">
        <v>80</v>
      </c>
      <c r="B66" s="28">
        <v>186</v>
      </c>
      <c r="C66" s="28">
        <v>165</v>
      </c>
      <c r="D66" s="29">
        <f t="shared" si="31"/>
        <v>330</v>
      </c>
      <c r="E66" s="30">
        <f t="shared" si="32"/>
        <v>330</v>
      </c>
      <c r="F66" s="30">
        <v>350</v>
      </c>
      <c r="G66" s="31">
        <f>E66-F66</f>
        <v>-20</v>
      </c>
      <c r="H66" s="29">
        <f>D66+G66</f>
        <v>310</v>
      </c>
      <c r="I66" s="43">
        <v>2300249</v>
      </c>
      <c r="J66" s="43">
        <v>51301</v>
      </c>
      <c r="K66" s="42"/>
      <c r="L66" s="42"/>
      <c r="M66" s="42"/>
      <c r="N66" s="42"/>
    </row>
    <row r="67" spans="1:14" ht="18" customHeight="1">
      <c r="A67" s="27" t="s">
        <v>81</v>
      </c>
      <c r="B67" s="28">
        <v>71</v>
      </c>
      <c r="C67" s="28">
        <v>71</v>
      </c>
      <c r="D67" s="29">
        <f t="shared" si="31"/>
        <v>142</v>
      </c>
      <c r="E67" s="30">
        <f t="shared" si="32"/>
        <v>142</v>
      </c>
      <c r="F67" s="30">
        <v>142</v>
      </c>
      <c r="G67" s="31">
        <f>E67-F67</f>
        <v>0</v>
      </c>
      <c r="H67" s="29">
        <f>D67+G67</f>
        <v>142</v>
      </c>
      <c r="I67" s="43">
        <v>2300249</v>
      </c>
      <c r="J67" s="43">
        <v>51301</v>
      </c>
      <c r="K67" s="42"/>
      <c r="L67" s="42"/>
      <c r="M67" s="42"/>
      <c r="N67" s="42"/>
    </row>
    <row r="68" spans="1:14" ht="18" customHeight="1">
      <c r="A68" s="25" t="s">
        <v>82</v>
      </c>
      <c r="B68" s="26">
        <f>SUM(B69:B71)</f>
        <v>538</v>
      </c>
      <c r="C68" s="48">
        <f>SUM(C69:C71)</f>
        <v>538</v>
      </c>
      <c r="D68" s="23">
        <f>SUM(D69:D71)</f>
        <v>1076</v>
      </c>
      <c r="E68" s="23">
        <f aca="true" t="shared" si="33" ref="B68:H68">SUM(E69:E71)</f>
        <v>1076</v>
      </c>
      <c r="F68" s="23">
        <f t="shared" si="33"/>
        <v>1076</v>
      </c>
      <c r="G68" s="19">
        <f t="shared" si="33"/>
        <v>0</v>
      </c>
      <c r="H68" s="23">
        <f t="shared" si="33"/>
        <v>1076</v>
      </c>
      <c r="I68" s="43">
        <v>2300249</v>
      </c>
      <c r="J68" s="43">
        <v>51301</v>
      </c>
      <c r="K68" s="42"/>
      <c r="L68" s="42"/>
      <c r="M68" s="42"/>
      <c r="N68" s="42"/>
    </row>
    <row r="69" spans="1:14" ht="18" customHeight="1">
      <c r="A69" s="27" t="s">
        <v>47</v>
      </c>
      <c r="B69" s="28">
        <v>26</v>
      </c>
      <c r="C69" s="28">
        <v>26</v>
      </c>
      <c r="D69" s="29">
        <f aca="true" t="shared" si="34" ref="D69:D71">C69*2</f>
        <v>52</v>
      </c>
      <c r="E69" s="30">
        <f aca="true" t="shared" si="35" ref="E69:E71">C69*2</f>
        <v>52</v>
      </c>
      <c r="F69" s="30">
        <v>52</v>
      </c>
      <c r="G69" s="31">
        <f>E69-F69</f>
        <v>0</v>
      </c>
      <c r="H69" s="29">
        <f>D69+G69</f>
        <v>52</v>
      </c>
      <c r="I69" s="43">
        <v>2300249</v>
      </c>
      <c r="J69" s="43">
        <v>51301</v>
      </c>
      <c r="K69" s="42"/>
      <c r="L69" s="42"/>
      <c r="M69" s="42"/>
      <c r="N69" s="42"/>
    </row>
    <row r="70" spans="1:14" ht="18" customHeight="1">
      <c r="A70" s="27" t="s">
        <v>83</v>
      </c>
      <c r="B70" s="28">
        <v>120</v>
      </c>
      <c r="C70" s="28">
        <v>120</v>
      </c>
      <c r="D70" s="29">
        <f t="shared" si="34"/>
        <v>240</v>
      </c>
      <c r="E70" s="30">
        <f t="shared" si="35"/>
        <v>240</v>
      </c>
      <c r="F70" s="30">
        <v>240</v>
      </c>
      <c r="G70" s="31">
        <f>E70-F70</f>
        <v>0</v>
      </c>
      <c r="H70" s="29">
        <f>D70+G70</f>
        <v>240</v>
      </c>
      <c r="I70" s="43">
        <v>2300249</v>
      </c>
      <c r="J70" s="43">
        <v>51301</v>
      </c>
      <c r="K70" s="42"/>
      <c r="L70" s="42"/>
      <c r="M70" s="42"/>
      <c r="N70" s="42"/>
    </row>
    <row r="71" spans="1:14" ht="18" customHeight="1">
      <c r="A71" s="27" t="s">
        <v>84</v>
      </c>
      <c r="B71" s="28">
        <v>392</v>
      </c>
      <c r="C71" s="28">
        <v>392</v>
      </c>
      <c r="D71" s="29">
        <f t="shared" si="34"/>
        <v>784</v>
      </c>
      <c r="E71" s="30">
        <f t="shared" si="35"/>
        <v>784</v>
      </c>
      <c r="F71" s="30">
        <v>784</v>
      </c>
      <c r="G71" s="31">
        <f>E71-F71</f>
        <v>0</v>
      </c>
      <c r="H71" s="29">
        <f>D71+G71</f>
        <v>784</v>
      </c>
      <c r="I71" s="43">
        <v>2300249</v>
      </c>
      <c r="J71" s="43">
        <v>51301</v>
      </c>
      <c r="K71" s="42"/>
      <c r="L71" s="42"/>
      <c r="M71" s="42"/>
      <c r="N71" s="42"/>
    </row>
    <row r="72" spans="1:14" ht="18" customHeight="1">
      <c r="A72" s="25" t="s">
        <v>85</v>
      </c>
      <c r="B72" s="26">
        <f aca="true" t="shared" si="36" ref="B72:H72">SUM(B73:B75)</f>
        <v>385</v>
      </c>
      <c r="C72" s="26">
        <f t="shared" si="36"/>
        <v>366</v>
      </c>
      <c r="D72" s="23">
        <f t="shared" si="36"/>
        <v>732</v>
      </c>
      <c r="E72" s="23">
        <f t="shared" si="36"/>
        <v>732</v>
      </c>
      <c r="F72" s="23">
        <f t="shared" si="36"/>
        <v>732</v>
      </c>
      <c r="G72" s="19">
        <f t="shared" si="36"/>
        <v>0</v>
      </c>
      <c r="H72" s="23">
        <f t="shared" si="36"/>
        <v>732</v>
      </c>
      <c r="I72" s="43">
        <v>2300249</v>
      </c>
      <c r="J72" s="43">
        <v>51301</v>
      </c>
      <c r="K72" s="42"/>
      <c r="L72" s="42"/>
      <c r="M72" s="42"/>
      <c r="N72" s="42"/>
    </row>
    <row r="73" spans="1:256" s="3" customFormat="1" ht="18" customHeight="1">
      <c r="A73" s="27" t="s">
        <v>47</v>
      </c>
      <c r="B73" s="28">
        <v>197</v>
      </c>
      <c r="C73" s="28">
        <v>178</v>
      </c>
      <c r="D73" s="29">
        <f>C73*2</f>
        <v>356</v>
      </c>
      <c r="E73" s="30">
        <f>C73*2</f>
        <v>356</v>
      </c>
      <c r="F73" s="28">
        <v>376</v>
      </c>
      <c r="G73" s="31">
        <f>E73-F73</f>
        <v>-20</v>
      </c>
      <c r="H73" s="29">
        <f>D73+G73</f>
        <v>336</v>
      </c>
      <c r="I73" s="43">
        <v>2300249</v>
      </c>
      <c r="J73" s="43">
        <v>51301</v>
      </c>
      <c r="K73" s="42"/>
      <c r="L73" s="42"/>
      <c r="M73" s="42"/>
      <c r="N73" s="42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9"/>
      <c r="IT73" s="9"/>
      <c r="IU73" s="9"/>
      <c r="IV73" s="9"/>
    </row>
    <row r="74" spans="1:256" s="4" customFormat="1" ht="18" customHeight="1">
      <c r="A74" s="33" t="s">
        <v>86</v>
      </c>
      <c r="B74" s="34">
        <v>111</v>
      </c>
      <c r="C74" s="34">
        <v>111</v>
      </c>
      <c r="D74" s="35">
        <f>C74*2</f>
        <v>222</v>
      </c>
      <c r="E74" s="36">
        <f>C74*2</f>
        <v>222</v>
      </c>
      <c r="F74" s="36">
        <v>202</v>
      </c>
      <c r="G74" s="37">
        <f>E74-F74</f>
        <v>20</v>
      </c>
      <c r="H74" s="35">
        <f>D74+G74</f>
        <v>242</v>
      </c>
      <c r="I74" s="44">
        <v>2300249</v>
      </c>
      <c r="J74" s="44">
        <v>51301</v>
      </c>
      <c r="K74" s="45"/>
      <c r="L74" s="45"/>
      <c r="M74" s="45"/>
      <c r="N74" s="45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7"/>
      <c r="IT74" s="47"/>
      <c r="IU74" s="47"/>
      <c r="IV74" s="47"/>
    </row>
    <row r="75" spans="1:14" ht="18" customHeight="1">
      <c r="A75" s="27" t="s">
        <v>87</v>
      </c>
      <c r="B75" s="28">
        <v>77</v>
      </c>
      <c r="C75" s="28">
        <v>77</v>
      </c>
      <c r="D75" s="29">
        <f>C75*2</f>
        <v>154</v>
      </c>
      <c r="E75" s="30">
        <f>C75*2</f>
        <v>154</v>
      </c>
      <c r="F75" s="30">
        <v>154</v>
      </c>
      <c r="G75" s="31">
        <f>E75-F75</f>
        <v>0</v>
      </c>
      <c r="H75" s="29">
        <f>D75+G75</f>
        <v>154</v>
      </c>
      <c r="I75" s="43">
        <v>2300249</v>
      </c>
      <c r="J75" s="43">
        <v>51301</v>
      </c>
      <c r="K75" s="42"/>
      <c r="L75" s="42"/>
      <c r="M75" s="42"/>
      <c r="N75" s="42"/>
    </row>
    <row r="76" spans="1:14" ht="18" customHeight="1">
      <c r="A76" s="25" t="s">
        <v>88</v>
      </c>
      <c r="B76" s="26">
        <f>SUM(B77:B79)</f>
        <v>380</v>
      </c>
      <c r="C76" s="26">
        <f>SUM(C77:C79)</f>
        <v>359</v>
      </c>
      <c r="D76" s="23">
        <f aca="true" t="shared" si="37" ref="B76:H76">SUM(D77:D79)</f>
        <v>718</v>
      </c>
      <c r="E76" s="23">
        <f t="shared" si="37"/>
        <v>718</v>
      </c>
      <c r="F76" s="23">
        <f t="shared" si="37"/>
        <v>708</v>
      </c>
      <c r="G76" s="19">
        <f t="shared" si="37"/>
        <v>10</v>
      </c>
      <c r="H76" s="23">
        <f t="shared" si="37"/>
        <v>728</v>
      </c>
      <c r="I76" s="43">
        <v>2300249</v>
      </c>
      <c r="J76" s="43">
        <v>51301</v>
      </c>
      <c r="K76" s="42"/>
      <c r="L76" s="42"/>
      <c r="M76" s="42"/>
      <c r="N76" s="42"/>
    </row>
    <row r="77" spans="1:14" ht="18" customHeight="1">
      <c r="A77" s="27" t="s">
        <v>89</v>
      </c>
      <c r="B77" s="28">
        <v>105</v>
      </c>
      <c r="C77" s="28">
        <v>105</v>
      </c>
      <c r="D77" s="29">
        <f aca="true" t="shared" si="38" ref="D77:D79">C77*2</f>
        <v>210</v>
      </c>
      <c r="E77" s="30">
        <f aca="true" t="shared" si="39" ref="E77:E79">C77*2</f>
        <v>210</v>
      </c>
      <c r="F77" s="30">
        <v>200</v>
      </c>
      <c r="G77" s="31">
        <f>E77-F77</f>
        <v>10</v>
      </c>
      <c r="H77" s="29">
        <f>D77+G77</f>
        <v>220</v>
      </c>
      <c r="I77" s="43">
        <v>2300249</v>
      </c>
      <c r="J77" s="43">
        <v>51301</v>
      </c>
      <c r="K77" s="42"/>
      <c r="L77" s="42"/>
      <c r="M77" s="42"/>
      <c r="N77" s="42"/>
    </row>
    <row r="78" spans="1:14" ht="18" customHeight="1">
      <c r="A78" s="27" t="s">
        <v>90</v>
      </c>
      <c r="B78" s="28">
        <v>177</v>
      </c>
      <c r="C78" s="28">
        <v>163</v>
      </c>
      <c r="D78" s="29">
        <f t="shared" si="38"/>
        <v>326</v>
      </c>
      <c r="E78" s="30">
        <f t="shared" si="39"/>
        <v>326</v>
      </c>
      <c r="F78" s="30">
        <v>328</v>
      </c>
      <c r="G78" s="31">
        <f>E78-F78</f>
        <v>-2</v>
      </c>
      <c r="H78" s="29">
        <f>D78+G78</f>
        <v>324</v>
      </c>
      <c r="I78" s="43">
        <v>2300249</v>
      </c>
      <c r="J78" s="43">
        <v>51301</v>
      </c>
      <c r="K78" s="42"/>
      <c r="L78" s="42"/>
      <c r="M78" s="42"/>
      <c r="N78" s="42"/>
    </row>
    <row r="79" spans="1:14" ht="19.5" customHeight="1">
      <c r="A79" s="32" t="s">
        <v>91</v>
      </c>
      <c r="B79" s="28">
        <v>98</v>
      </c>
      <c r="C79" s="28">
        <v>91</v>
      </c>
      <c r="D79" s="29">
        <f t="shared" si="38"/>
        <v>182</v>
      </c>
      <c r="E79" s="30">
        <f t="shared" si="39"/>
        <v>182</v>
      </c>
      <c r="F79" s="30">
        <v>180</v>
      </c>
      <c r="G79" s="31">
        <f>E79-F79</f>
        <v>2</v>
      </c>
      <c r="H79" s="29">
        <f>D79+G79</f>
        <v>184</v>
      </c>
      <c r="I79" s="43">
        <v>2300249</v>
      </c>
      <c r="J79" s="43">
        <v>51301</v>
      </c>
      <c r="K79" s="42"/>
      <c r="L79" s="42"/>
      <c r="M79" s="42"/>
      <c r="N79" s="42"/>
    </row>
    <row r="80" spans="1:256" s="2" customFormat="1" ht="18" customHeight="1">
      <c r="A80" s="25" t="s">
        <v>92</v>
      </c>
      <c r="B80" s="26">
        <f>SUM(B81:B115)</f>
        <v>8799</v>
      </c>
      <c r="C80" s="26">
        <f>SUM(C81:C115)</f>
        <v>8250</v>
      </c>
      <c r="D80" s="23">
        <f aca="true" t="shared" si="40" ref="B80:H80">SUM(D81:D115)</f>
        <v>16500</v>
      </c>
      <c r="E80" s="23">
        <f t="shared" si="40"/>
        <v>16500</v>
      </c>
      <c r="F80" s="23">
        <f t="shared" si="40"/>
        <v>16424</v>
      </c>
      <c r="G80" s="19">
        <f t="shared" si="40"/>
        <v>76</v>
      </c>
      <c r="H80" s="23">
        <f t="shared" si="40"/>
        <v>16576</v>
      </c>
      <c r="I80" s="43">
        <v>2300249</v>
      </c>
      <c r="J80" s="43">
        <v>51301</v>
      </c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</row>
    <row r="81" spans="1:14" ht="18" customHeight="1">
      <c r="A81" s="27" t="s">
        <v>93</v>
      </c>
      <c r="B81" s="28">
        <v>33</v>
      </c>
      <c r="C81" s="28">
        <v>18</v>
      </c>
      <c r="D81" s="29">
        <f aca="true" t="shared" si="41" ref="D81:D115">C81*2</f>
        <v>36</v>
      </c>
      <c r="E81" s="30">
        <f aca="true" t="shared" si="42" ref="E81:E115">C81*2</f>
        <v>36</v>
      </c>
      <c r="F81" s="30">
        <v>46</v>
      </c>
      <c r="G81" s="31">
        <f aca="true" t="shared" si="43" ref="G81:G115">E81-F81</f>
        <v>-10</v>
      </c>
      <c r="H81" s="29">
        <f aca="true" t="shared" si="44" ref="H81:H115">D81+G81</f>
        <v>26</v>
      </c>
      <c r="I81" s="43">
        <v>2300249</v>
      </c>
      <c r="J81" s="43">
        <v>51301</v>
      </c>
      <c r="K81" s="42"/>
      <c r="L81" s="42"/>
      <c r="M81" s="42"/>
      <c r="N81" s="42"/>
    </row>
    <row r="82" spans="1:14" ht="18" customHeight="1">
      <c r="A82" s="27" t="s">
        <v>94</v>
      </c>
      <c r="B82" s="28">
        <v>102</v>
      </c>
      <c r="C82" s="28">
        <v>86</v>
      </c>
      <c r="D82" s="29">
        <f t="shared" si="41"/>
        <v>172</v>
      </c>
      <c r="E82" s="30">
        <f t="shared" si="42"/>
        <v>172</v>
      </c>
      <c r="F82" s="30">
        <v>168</v>
      </c>
      <c r="G82" s="31">
        <f t="shared" si="43"/>
        <v>4</v>
      </c>
      <c r="H82" s="29">
        <f t="shared" si="44"/>
        <v>176</v>
      </c>
      <c r="I82" s="43">
        <v>2300249</v>
      </c>
      <c r="J82" s="43">
        <v>51301</v>
      </c>
      <c r="K82" s="42"/>
      <c r="L82" s="42"/>
      <c r="M82" s="42"/>
      <c r="N82" s="42"/>
    </row>
    <row r="83" spans="1:14" ht="18" customHeight="1">
      <c r="A83" s="27" t="s">
        <v>95</v>
      </c>
      <c r="B83" s="28">
        <v>208</v>
      </c>
      <c r="C83" s="28">
        <v>204</v>
      </c>
      <c r="D83" s="29">
        <f t="shared" si="41"/>
        <v>408</v>
      </c>
      <c r="E83" s="30">
        <f t="shared" si="42"/>
        <v>408</v>
      </c>
      <c r="F83" s="30">
        <v>390</v>
      </c>
      <c r="G83" s="31">
        <f t="shared" si="43"/>
        <v>18</v>
      </c>
      <c r="H83" s="29">
        <f t="shared" si="44"/>
        <v>426</v>
      </c>
      <c r="I83" s="43">
        <v>2300249</v>
      </c>
      <c r="J83" s="43">
        <v>51301</v>
      </c>
      <c r="K83" s="42"/>
      <c r="L83" s="42"/>
      <c r="M83" s="42"/>
      <c r="N83" s="42"/>
    </row>
    <row r="84" spans="1:14" ht="18" customHeight="1">
      <c r="A84" s="27" t="s">
        <v>96</v>
      </c>
      <c r="B84" s="28">
        <v>109</v>
      </c>
      <c r="C84" s="28">
        <v>102</v>
      </c>
      <c r="D84" s="29">
        <f t="shared" si="41"/>
        <v>204</v>
      </c>
      <c r="E84" s="30">
        <f t="shared" si="42"/>
        <v>204</v>
      </c>
      <c r="F84" s="30">
        <v>204</v>
      </c>
      <c r="G84" s="31">
        <f t="shared" si="43"/>
        <v>0</v>
      </c>
      <c r="H84" s="29">
        <f t="shared" si="44"/>
        <v>204</v>
      </c>
      <c r="I84" s="43">
        <v>2300249</v>
      </c>
      <c r="J84" s="43">
        <v>51301</v>
      </c>
      <c r="K84" s="42"/>
      <c r="L84" s="42"/>
      <c r="M84" s="42"/>
      <c r="N84" s="42"/>
    </row>
    <row r="85" spans="1:14" ht="18" customHeight="1">
      <c r="A85" s="27" t="s">
        <v>97</v>
      </c>
      <c r="B85" s="28">
        <v>156</v>
      </c>
      <c r="C85" s="28">
        <v>145</v>
      </c>
      <c r="D85" s="29">
        <f t="shared" si="41"/>
        <v>290</v>
      </c>
      <c r="E85" s="30">
        <f t="shared" si="42"/>
        <v>290</v>
      </c>
      <c r="F85" s="30">
        <v>300</v>
      </c>
      <c r="G85" s="31">
        <f t="shared" si="43"/>
        <v>-10</v>
      </c>
      <c r="H85" s="29">
        <f t="shared" si="44"/>
        <v>280</v>
      </c>
      <c r="I85" s="43">
        <v>2300249</v>
      </c>
      <c r="J85" s="43">
        <v>51301</v>
      </c>
      <c r="K85" s="42"/>
      <c r="L85" s="42"/>
      <c r="M85" s="42"/>
      <c r="N85" s="42"/>
    </row>
    <row r="86" spans="1:14" ht="18" customHeight="1">
      <c r="A86" s="27" t="s">
        <v>98</v>
      </c>
      <c r="B86" s="28">
        <v>273</v>
      </c>
      <c r="C86" s="28">
        <v>242</v>
      </c>
      <c r="D86" s="29">
        <f t="shared" si="41"/>
        <v>484</v>
      </c>
      <c r="E86" s="30">
        <f t="shared" si="42"/>
        <v>484</v>
      </c>
      <c r="F86" s="30">
        <v>476</v>
      </c>
      <c r="G86" s="31">
        <f t="shared" si="43"/>
        <v>8</v>
      </c>
      <c r="H86" s="29">
        <f t="shared" si="44"/>
        <v>492</v>
      </c>
      <c r="I86" s="43">
        <v>2300249</v>
      </c>
      <c r="J86" s="43">
        <v>51301</v>
      </c>
      <c r="K86" s="42"/>
      <c r="L86" s="42"/>
      <c r="M86" s="42"/>
      <c r="N86" s="42"/>
    </row>
    <row r="87" spans="1:14" ht="18" customHeight="1">
      <c r="A87" s="32" t="s">
        <v>99</v>
      </c>
      <c r="B87" s="28">
        <v>315</v>
      </c>
      <c r="C87" s="28">
        <v>284</v>
      </c>
      <c r="D87" s="29">
        <f t="shared" si="41"/>
        <v>568</v>
      </c>
      <c r="E87" s="49">
        <f t="shared" si="42"/>
        <v>568</v>
      </c>
      <c r="F87" s="30">
        <v>558</v>
      </c>
      <c r="G87" s="50">
        <f t="shared" si="43"/>
        <v>10</v>
      </c>
      <c r="H87" s="51">
        <f t="shared" si="44"/>
        <v>578</v>
      </c>
      <c r="I87" s="43">
        <v>2300249</v>
      </c>
      <c r="J87" s="43">
        <v>51301</v>
      </c>
      <c r="K87" s="42"/>
      <c r="L87" s="42"/>
      <c r="M87" s="42"/>
      <c r="N87" s="42"/>
    </row>
    <row r="88" spans="1:14" ht="18" customHeight="1">
      <c r="A88" s="27" t="s">
        <v>100</v>
      </c>
      <c r="B88" s="28">
        <v>159</v>
      </c>
      <c r="C88" s="28">
        <v>159</v>
      </c>
      <c r="D88" s="29">
        <f t="shared" si="41"/>
        <v>318</v>
      </c>
      <c r="E88" s="30">
        <f t="shared" si="42"/>
        <v>318</v>
      </c>
      <c r="F88" s="30">
        <v>318</v>
      </c>
      <c r="G88" s="31">
        <f t="shared" si="43"/>
        <v>0</v>
      </c>
      <c r="H88" s="29">
        <f t="shared" si="44"/>
        <v>318</v>
      </c>
      <c r="I88" s="43">
        <v>2300249</v>
      </c>
      <c r="J88" s="43">
        <v>51301</v>
      </c>
      <c r="K88" s="42"/>
      <c r="L88" s="42"/>
      <c r="M88" s="42"/>
      <c r="N88" s="42"/>
    </row>
    <row r="89" spans="1:14" ht="18" customHeight="1">
      <c r="A89" s="27" t="s">
        <v>101</v>
      </c>
      <c r="B89" s="28">
        <v>245</v>
      </c>
      <c r="C89" s="28">
        <v>240</v>
      </c>
      <c r="D89" s="29">
        <f t="shared" si="41"/>
        <v>480</v>
      </c>
      <c r="E89" s="30">
        <f t="shared" si="42"/>
        <v>480</v>
      </c>
      <c r="F89" s="30">
        <v>408</v>
      </c>
      <c r="G89" s="31">
        <f t="shared" si="43"/>
        <v>72</v>
      </c>
      <c r="H89" s="29">
        <f t="shared" si="44"/>
        <v>552</v>
      </c>
      <c r="I89" s="43">
        <v>2300249</v>
      </c>
      <c r="J89" s="43">
        <v>51301</v>
      </c>
      <c r="K89" s="42"/>
      <c r="L89" s="42"/>
      <c r="M89" s="42"/>
      <c r="N89" s="42"/>
    </row>
    <row r="90" spans="1:14" ht="18" customHeight="1">
      <c r="A90" s="27" t="s">
        <v>102</v>
      </c>
      <c r="B90" s="28">
        <v>455</v>
      </c>
      <c r="C90" s="28">
        <v>429</v>
      </c>
      <c r="D90" s="29">
        <f t="shared" si="41"/>
        <v>858</v>
      </c>
      <c r="E90" s="30">
        <f t="shared" si="42"/>
        <v>858</v>
      </c>
      <c r="F90" s="30">
        <v>868</v>
      </c>
      <c r="G90" s="31">
        <f t="shared" si="43"/>
        <v>-10</v>
      </c>
      <c r="H90" s="29">
        <f t="shared" si="44"/>
        <v>848</v>
      </c>
      <c r="I90" s="43">
        <v>2300249</v>
      </c>
      <c r="J90" s="43">
        <v>51301</v>
      </c>
      <c r="K90" s="42"/>
      <c r="L90" s="42"/>
      <c r="M90" s="42"/>
      <c r="N90" s="42"/>
    </row>
    <row r="91" spans="1:256" s="4" customFormat="1" ht="18" customHeight="1">
      <c r="A91" s="33" t="s">
        <v>103</v>
      </c>
      <c r="B91" s="34">
        <v>413</v>
      </c>
      <c r="C91" s="34">
        <v>413</v>
      </c>
      <c r="D91" s="35">
        <f t="shared" si="41"/>
        <v>826</v>
      </c>
      <c r="E91" s="36">
        <f t="shared" si="42"/>
        <v>826</v>
      </c>
      <c r="F91" s="36">
        <v>824</v>
      </c>
      <c r="G91" s="37">
        <f t="shared" si="43"/>
        <v>2</v>
      </c>
      <c r="H91" s="35">
        <f t="shared" si="44"/>
        <v>828</v>
      </c>
      <c r="I91" s="44">
        <v>2300249</v>
      </c>
      <c r="J91" s="44">
        <v>51301</v>
      </c>
      <c r="K91" s="45"/>
      <c r="L91" s="45"/>
      <c r="M91" s="45"/>
      <c r="N91" s="45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7"/>
      <c r="IT91" s="47"/>
      <c r="IU91" s="47"/>
      <c r="IV91" s="47"/>
    </row>
    <row r="92" spans="1:14" ht="18" customHeight="1">
      <c r="A92" s="27" t="s">
        <v>104</v>
      </c>
      <c r="B92" s="28">
        <v>263</v>
      </c>
      <c r="C92" s="28">
        <v>254</v>
      </c>
      <c r="D92" s="29">
        <f t="shared" si="41"/>
        <v>508</v>
      </c>
      <c r="E92" s="30">
        <f t="shared" si="42"/>
        <v>508</v>
      </c>
      <c r="F92" s="30">
        <v>512</v>
      </c>
      <c r="G92" s="31">
        <f t="shared" si="43"/>
        <v>-4</v>
      </c>
      <c r="H92" s="29">
        <f t="shared" si="44"/>
        <v>504</v>
      </c>
      <c r="I92" s="43">
        <v>2300249</v>
      </c>
      <c r="J92" s="43">
        <v>51301</v>
      </c>
      <c r="K92" s="42"/>
      <c r="L92" s="42"/>
      <c r="M92" s="42"/>
      <c r="N92" s="42"/>
    </row>
    <row r="93" spans="1:14" ht="18" customHeight="1">
      <c r="A93" s="27" t="s">
        <v>105</v>
      </c>
      <c r="B93" s="28">
        <v>343</v>
      </c>
      <c r="C93" s="28">
        <v>325</v>
      </c>
      <c r="D93" s="29">
        <f t="shared" si="41"/>
        <v>650</v>
      </c>
      <c r="E93" s="30">
        <f t="shared" si="42"/>
        <v>650</v>
      </c>
      <c r="F93" s="30">
        <v>640</v>
      </c>
      <c r="G93" s="31">
        <f t="shared" si="43"/>
        <v>10</v>
      </c>
      <c r="H93" s="29">
        <f t="shared" si="44"/>
        <v>660</v>
      </c>
      <c r="I93" s="43">
        <v>2300249</v>
      </c>
      <c r="J93" s="43">
        <v>51301</v>
      </c>
      <c r="K93" s="42"/>
      <c r="L93" s="42"/>
      <c r="M93" s="42"/>
      <c r="N93" s="42"/>
    </row>
    <row r="94" spans="1:14" ht="18" customHeight="1">
      <c r="A94" s="27" t="s">
        <v>106</v>
      </c>
      <c r="B94" s="28">
        <v>117</v>
      </c>
      <c r="C94" s="28">
        <v>104</v>
      </c>
      <c r="D94" s="29">
        <f t="shared" si="41"/>
        <v>208</v>
      </c>
      <c r="E94" s="30">
        <f t="shared" si="42"/>
        <v>208</v>
      </c>
      <c r="F94" s="30">
        <v>204</v>
      </c>
      <c r="G94" s="31">
        <f t="shared" si="43"/>
        <v>4</v>
      </c>
      <c r="H94" s="29">
        <f t="shared" si="44"/>
        <v>212</v>
      </c>
      <c r="I94" s="43">
        <v>2300249</v>
      </c>
      <c r="J94" s="43">
        <v>51301</v>
      </c>
      <c r="K94" s="42"/>
      <c r="L94" s="42"/>
      <c r="M94" s="42"/>
      <c r="N94" s="42"/>
    </row>
    <row r="95" spans="1:256" s="4" customFormat="1" ht="18" customHeight="1">
      <c r="A95" s="33" t="s">
        <v>107</v>
      </c>
      <c r="B95" s="34">
        <v>285</v>
      </c>
      <c r="C95" s="34">
        <v>285</v>
      </c>
      <c r="D95" s="35">
        <f t="shared" si="41"/>
        <v>570</v>
      </c>
      <c r="E95" s="36">
        <f t="shared" si="42"/>
        <v>570</v>
      </c>
      <c r="F95" s="36">
        <v>570</v>
      </c>
      <c r="G95" s="37">
        <f t="shared" si="43"/>
        <v>0</v>
      </c>
      <c r="H95" s="35">
        <f t="shared" si="44"/>
        <v>570</v>
      </c>
      <c r="I95" s="44">
        <v>2300249</v>
      </c>
      <c r="J95" s="44">
        <v>51301</v>
      </c>
      <c r="K95" s="45"/>
      <c r="L95" s="45"/>
      <c r="M95" s="45"/>
      <c r="N95" s="45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7"/>
      <c r="IT95" s="47"/>
      <c r="IU95" s="47"/>
      <c r="IV95" s="47"/>
    </row>
    <row r="96" spans="1:14" ht="18" customHeight="1">
      <c r="A96" s="27" t="s">
        <v>108</v>
      </c>
      <c r="B96" s="28">
        <v>236</v>
      </c>
      <c r="C96" s="28">
        <v>215</v>
      </c>
      <c r="D96" s="29">
        <f t="shared" si="41"/>
        <v>430</v>
      </c>
      <c r="E96" s="30">
        <f t="shared" si="42"/>
        <v>430</v>
      </c>
      <c r="F96" s="30">
        <v>458</v>
      </c>
      <c r="G96" s="31">
        <f t="shared" si="43"/>
        <v>-28</v>
      </c>
      <c r="H96" s="29">
        <f t="shared" si="44"/>
        <v>402</v>
      </c>
      <c r="I96" s="43">
        <v>2300249</v>
      </c>
      <c r="J96" s="43">
        <v>51301</v>
      </c>
      <c r="K96" s="42"/>
      <c r="L96" s="42"/>
      <c r="M96" s="42"/>
      <c r="N96" s="42"/>
    </row>
    <row r="97" spans="1:14" ht="18" customHeight="1">
      <c r="A97" s="27" t="s">
        <v>109</v>
      </c>
      <c r="B97" s="28">
        <v>310</v>
      </c>
      <c r="C97" s="28">
        <v>288</v>
      </c>
      <c r="D97" s="29">
        <f t="shared" si="41"/>
        <v>576</v>
      </c>
      <c r="E97" s="30">
        <f t="shared" si="42"/>
        <v>576</v>
      </c>
      <c r="F97" s="30">
        <v>562</v>
      </c>
      <c r="G97" s="31">
        <f t="shared" si="43"/>
        <v>14</v>
      </c>
      <c r="H97" s="29">
        <f t="shared" si="44"/>
        <v>590</v>
      </c>
      <c r="I97" s="43">
        <v>2300249</v>
      </c>
      <c r="J97" s="43">
        <v>51301</v>
      </c>
      <c r="K97" s="42"/>
      <c r="L97" s="42"/>
      <c r="M97" s="42"/>
      <c r="N97" s="42"/>
    </row>
    <row r="98" spans="1:14" ht="18" customHeight="1">
      <c r="A98" s="27" t="s">
        <v>110</v>
      </c>
      <c r="B98" s="28">
        <v>173</v>
      </c>
      <c r="C98" s="28">
        <v>149</v>
      </c>
      <c r="D98" s="29">
        <f t="shared" si="41"/>
        <v>298</v>
      </c>
      <c r="E98" s="30">
        <f t="shared" si="42"/>
        <v>298</v>
      </c>
      <c r="F98" s="30">
        <v>294</v>
      </c>
      <c r="G98" s="31">
        <f t="shared" si="43"/>
        <v>4</v>
      </c>
      <c r="H98" s="29">
        <f t="shared" si="44"/>
        <v>302</v>
      </c>
      <c r="I98" s="43">
        <v>2300249</v>
      </c>
      <c r="J98" s="43">
        <v>51301</v>
      </c>
      <c r="K98" s="42"/>
      <c r="L98" s="42"/>
      <c r="M98" s="42"/>
      <c r="N98" s="42"/>
    </row>
    <row r="99" spans="1:14" ht="18" customHeight="1">
      <c r="A99" s="27" t="s">
        <v>111</v>
      </c>
      <c r="B99" s="28">
        <v>337</v>
      </c>
      <c r="C99" s="28">
        <v>317</v>
      </c>
      <c r="D99" s="29">
        <f t="shared" si="41"/>
        <v>634</v>
      </c>
      <c r="E99" s="30">
        <f t="shared" si="42"/>
        <v>634</v>
      </c>
      <c r="F99" s="30">
        <v>608</v>
      </c>
      <c r="G99" s="31">
        <f t="shared" si="43"/>
        <v>26</v>
      </c>
      <c r="H99" s="29">
        <f t="shared" si="44"/>
        <v>660</v>
      </c>
      <c r="I99" s="43">
        <v>2300249</v>
      </c>
      <c r="J99" s="43">
        <v>51301</v>
      </c>
      <c r="K99" s="42"/>
      <c r="L99" s="42"/>
      <c r="M99" s="42"/>
      <c r="N99" s="42"/>
    </row>
    <row r="100" spans="1:14" ht="18" customHeight="1">
      <c r="A100" s="27" t="s">
        <v>112</v>
      </c>
      <c r="B100" s="28">
        <v>419</v>
      </c>
      <c r="C100" s="28">
        <v>397</v>
      </c>
      <c r="D100" s="29">
        <f t="shared" si="41"/>
        <v>794</v>
      </c>
      <c r="E100" s="30">
        <f t="shared" si="42"/>
        <v>794</v>
      </c>
      <c r="F100" s="30">
        <v>774</v>
      </c>
      <c r="G100" s="31">
        <f t="shared" si="43"/>
        <v>20</v>
      </c>
      <c r="H100" s="29">
        <f t="shared" si="44"/>
        <v>814</v>
      </c>
      <c r="I100" s="43">
        <v>2300249</v>
      </c>
      <c r="J100" s="43">
        <v>51301</v>
      </c>
      <c r="K100" s="42"/>
      <c r="L100" s="42"/>
      <c r="M100" s="42"/>
      <c r="N100" s="42"/>
    </row>
    <row r="101" spans="1:14" ht="18" customHeight="1">
      <c r="A101" s="27" t="s">
        <v>113</v>
      </c>
      <c r="B101" s="28">
        <v>438</v>
      </c>
      <c r="C101" s="28">
        <v>421</v>
      </c>
      <c r="D101" s="29">
        <f t="shared" si="41"/>
        <v>842</v>
      </c>
      <c r="E101" s="30">
        <f t="shared" si="42"/>
        <v>842</v>
      </c>
      <c r="F101" s="30">
        <v>832</v>
      </c>
      <c r="G101" s="31">
        <f t="shared" si="43"/>
        <v>10</v>
      </c>
      <c r="H101" s="29">
        <f t="shared" si="44"/>
        <v>852</v>
      </c>
      <c r="I101" s="43">
        <v>2300249</v>
      </c>
      <c r="J101" s="43">
        <v>51301</v>
      </c>
      <c r="K101" s="42"/>
      <c r="L101" s="42"/>
      <c r="M101" s="42"/>
      <c r="N101" s="42"/>
    </row>
    <row r="102" spans="1:14" ht="18" customHeight="1">
      <c r="A102" s="27" t="s">
        <v>114</v>
      </c>
      <c r="B102" s="28">
        <v>334</v>
      </c>
      <c r="C102" s="28">
        <v>329</v>
      </c>
      <c r="D102" s="29">
        <f t="shared" si="41"/>
        <v>658</v>
      </c>
      <c r="E102" s="30">
        <f t="shared" si="42"/>
        <v>658</v>
      </c>
      <c r="F102" s="30">
        <v>658</v>
      </c>
      <c r="G102" s="31">
        <f t="shared" si="43"/>
        <v>0</v>
      </c>
      <c r="H102" s="29">
        <f t="shared" si="44"/>
        <v>658</v>
      </c>
      <c r="I102" s="43">
        <v>2300249</v>
      </c>
      <c r="J102" s="43">
        <v>51301</v>
      </c>
      <c r="K102" s="42"/>
      <c r="L102" s="42"/>
      <c r="M102" s="42"/>
      <c r="N102" s="42"/>
    </row>
    <row r="103" spans="1:14" ht="18" customHeight="1">
      <c r="A103" s="27" t="s">
        <v>115</v>
      </c>
      <c r="B103" s="28">
        <v>178</v>
      </c>
      <c r="C103" s="28">
        <v>158</v>
      </c>
      <c r="D103" s="29">
        <f t="shared" si="41"/>
        <v>316</v>
      </c>
      <c r="E103" s="30">
        <f t="shared" si="42"/>
        <v>316</v>
      </c>
      <c r="F103" s="30">
        <v>314</v>
      </c>
      <c r="G103" s="31">
        <f t="shared" si="43"/>
        <v>2</v>
      </c>
      <c r="H103" s="29">
        <f t="shared" si="44"/>
        <v>318</v>
      </c>
      <c r="I103" s="43">
        <v>2300249</v>
      </c>
      <c r="J103" s="43">
        <v>51301</v>
      </c>
      <c r="K103" s="42"/>
      <c r="L103" s="42"/>
      <c r="M103" s="42"/>
      <c r="N103" s="42"/>
    </row>
    <row r="104" spans="1:14" ht="18" customHeight="1">
      <c r="A104" s="27" t="s">
        <v>116</v>
      </c>
      <c r="B104" s="28">
        <v>301</v>
      </c>
      <c r="C104" s="28">
        <v>297</v>
      </c>
      <c r="D104" s="29">
        <f t="shared" si="41"/>
        <v>594</v>
      </c>
      <c r="E104" s="30">
        <f t="shared" si="42"/>
        <v>594</v>
      </c>
      <c r="F104" s="30">
        <v>592</v>
      </c>
      <c r="G104" s="31">
        <f t="shared" si="43"/>
        <v>2</v>
      </c>
      <c r="H104" s="29">
        <f t="shared" si="44"/>
        <v>596</v>
      </c>
      <c r="I104" s="43">
        <v>2300249</v>
      </c>
      <c r="J104" s="43">
        <v>51301</v>
      </c>
      <c r="K104" s="42"/>
      <c r="L104" s="42"/>
      <c r="M104" s="42"/>
      <c r="N104" s="42"/>
    </row>
    <row r="105" spans="1:14" ht="18" customHeight="1">
      <c r="A105" s="27" t="s">
        <v>117</v>
      </c>
      <c r="B105" s="28">
        <v>175</v>
      </c>
      <c r="C105" s="28">
        <v>157</v>
      </c>
      <c r="D105" s="29">
        <f t="shared" si="41"/>
        <v>314</v>
      </c>
      <c r="E105" s="30">
        <f t="shared" si="42"/>
        <v>314</v>
      </c>
      <c r="F105" s="30">
        <v>320</v>
      </c>
      <c r="G105" s="31">
        <f t="shared" si="43"/>
        <v>-6</v>
      </c>
      <c r="H105" s="29">
        <f t="shared" si="44"/>
        <v>308</v>
      </c>
      <c r="I105" s="43">
        <v>2300249</v>
      </c>
      <c r="J105" s="43">
        <v>51301</v>
      </c>
      <c r="K105" s="42"/>
      <c r="L105" s="42"/>
      <c r="M105" s="42"/>
      <c r="N105" s="42"/>
    </row>
    <row r="106" spans="1:14" ht="18" customHeight="1">
      <c r="A106" s="27" t="s">
        <v>118</v>
      </c>
      <c r="B106" s="28">
        <v>157</v>
      </c>
      <c r="C106" s="28">
        <v>150</v>
      </c>
      <c r="D106" s="29">
        <f t="shared" si="41"/>
        <v>300</v>
      </c>
      <c r="E106" s="30">
        <f t="shared" si="42"/>
        <v>300</v>
      </c>
      <c r="F106" s="30">
        <v>298</v>
      </c>
      <c r="G106" s="31">
        <f t="shared" si="43"/>
        <v>2</v>
      </c>
      <c r="H106" s="29">
        <f t="shared" si="44"/>
        <v>302</v>
      </c>
      <c r="I106" s="43">
        <v>2300249</v>
      </c>
      <c r="J106" s="43">
        <v>51301</v>
      </c>
      <c r="K106" s="42"/>
      <c r="L106" s="42"/>
      <c r="M106" s="42"/>
      <c r="N106" s="42"/>
    </row>
    <row r="107" spans="1:14" ht="18" customHeight="1">
      <c r="A107" s="27" t="s">
        <v>119</v>
      </c>
      <c r="B107" s="28">
        <v>256</v>
      </c>
      <c r="C107" s="28">
        <v>253</v>
      </c>
      <c r="D107" s="29">
        <f t="shared" si="41"/>
        <v>506</v>
      </c>
      <c r="E107" s="30">
        <f t="shared" si="42"/>
        <v>506</v>
      </c>
      <c r="F107" s="30">
        <v>508</v>
      </c>
      <c r="G107" s="31">
        <f t="shared" si="43"/>
        <v>-2</v>
      </c>
      <c r="H107" s="29">
        <f t="shared" si="44"/>
        <v>504</v>
      </c>
      <c r="I107" s="43">
        <v>2300249</v>
      </c>
      <c r="J107" s="43">
        <v>51301</v>
      </c>
      <c r="K107" s="42"/>
      <c r="L107" s="42"/>
      <c r="M107" s="42"/>
      <c r="N107" s="42"/>
    </row>
    <row r="108" spans="1:14" ht="18" customHeight="1">
      <c r="A108" s="27" t="s">
        <v>120</v>
      </c>
      <c r="B108" s="28">
        <v>46</v>
      </c>
      <c r="C108" s="28">
        <v>44</v>
      </c>
      <c r="D108" s="29">
        <f t="shared" si="41"/>
        <v>88</v>
      </c>
      <c r="E108" s="30">
        <f t="shared" si="42"/>
        <v>88</v>
      </c>
      <c r="F108" s="30">
        <v>92</v>
      </c>
      <c r="G108" s="31">
        <f t="shared" si="43"/>
        <v>-4</v>
      </c>
      <c r="H108" s="29">
        <f t="shared" si="44"/>
        <v>84</v>
      </c>
      <c r="I108" s="43">
        <v>2300249</v>
      </c>
      <c r="J108" s="43">
        <v>51301</v>
      </c>
      <c r="K108" s="42"/>
      <c r="L108" s="42"/>
      <c r="M108" s="42"/>
      <c r="N108" s="42"/>
    </row>
    <row r="109" spans="1:14" ht="18" customHeight="1">
      <c r="A109" s="27" t="s">
        <v>121</v>
      </c>
      <c r="B109" s="28">
        <v>69</v>
      </c>
      <c r="C109" s="28">
        <v>63</v>
      </c>
      <c r="D109" s="29">
        <f t="shared" si="41"/>
        <v>126</v>
      </c>
      <c r="E109" s="30">
        <f t="shared" si="42"/>
        <v>126</v>
      </c>
      <c r="F109" s="30">
        <v>136</v>
      </c>
      <c r="G109" s="31">
        <f t="shared" si="43"/>
        <v>-10</v>
      </c>
      <c r="H109" s="29">
        <f t="shared" si="44"/>
        <v>116</v>
      </c>
      <c r="I109" s="43">
        <v>2300249</v>
      </c>
      <c r="J109" s="43">
        <v>51301</v>
      </c>
      <c r="K109" s="42"/>
      <c r="L109" s="42"/>
      <c r="M109" s="42"/>
      <c r="N109" s="42"/>
    </row>
    <row r="110" spans="1:14" ht="18" customHeight="1">
      <c r="A110" s="32" t="s">
        <v>122</v>
      </c>
      <c r="B110" s="28">
        <v>355</v>
      </c>
      <c r="C110" s="28">
        <v>314</v>
      </c>
      <c r="D110" s="29">
        <f t="shared" si="41"/>
        <v>628</v>
      </c>
      <c r="E110" s="49">
        <f t="shared" si="42"/>
        <v>628</v>
      </c>
      <c r="F110" s="30">
        <v>652</v>
      </c>
      <c r="G110" s="50">
        <f t="shared" si="43"/>
        <v>-24</v>
      </c>
      <c r="H110" s="51">
        <f t="shared" si="44"/>
        <v>604</v>
      </c>
      <c r="I110" s="43">
        <v>2300249</v>
      </c>
      <c r="J110" s="43">
        <v>51301</v>
      </c>
      <c r="K110" s="42"/>
      <c r="L110" s="42"/>
      <c r="M110" s="42"/>
      <c r="N110" s="42"/>
    </row>
    <row r="111" spans="1:14" ht="18" customHeight="1">
      <c r="A111" s="27" t="s">
        <v>123</v>
      </c>
      <c r="B111" s="28">
        <v>518</v>
      </c>
      <c r="C111" s="28">
        <v>460</v>
      </c>
      <c r="D111" s="29">
        <f t="shared" si="41"/>
        <v>920</v>
      </c>
      <c r="E111" s="30">
        <f t="shared" si="42"/>
        <v>920</v>
      </c>
      <c r="F111" s="30">
        <v>950</v>
      </c>
      <c r="G111" s="31">
        <f t="shared" si="43"/>
        <v>-30</v>
      </c>
      <c r="H111" s="29">
        <f t="shared" si="44"/>
        <v>890</v>
      </c>
      <c r="I111" s="43">
        <v>2300249</v>
      </c>
      <c r="J111" s="43">
        <v>51301</v>
      </c>
      <c r="K111" s="42"/>
      <c r="L111" s="42"/>
      <c r="M111" s="42"/>
      <c r="N111" s="42"/>
    </row>
    <row r="112" spans="1:14" ht="18" customHeight="1">
      <c r="A112" s="27" t="s">
        <v>124</v>
      </c>
      <c r="B112" s="28">
        <v>280</v>
      </c>
      <c r="C112" s="28">
        <v>251</v>
      </c>
      <c r="D112" s="29">
        <f t="shared" si="41"/>
        <v>502</v>
      </c>
      <c r="E112" s="30">
        <f t="shared" si="42"/>
        <v>502</v>
      </c>
      <c r="F112" s="30">
        <v>498</v>
      </c>
      <c r="G112" s="31">
        <f t="shared" si="43"/>
        <v>4</v>
      </c>
      <c r="H112" s="29">
        <f t="shared" si="44"/>
        <v>506</v>
      </c>
      <c r="I112" s="43">
        <v>2300249</v>
      </c>
      <c r="J112" s="43">
        <v>51301</v>
      </c>
      <c r="K112" s="42"/>
      <c r="L112" s="42"/>
      <c r="M112" s="42"/>
      <c r="N112" s="42"/>
    </row>
    <row r="113" spans="1:14" ht="18" customHeight="1">
      <c r="A113" s="27" t="s">
        <v>125</v>
      </c>
      <c r="B113" s="28">
        <v>274</v>
      </c>
      <c r="C113" s="28">
        <v>271</v>
      </c>
      <c r="D113" s="29">
        <f t="shared" si="41"/>
        <v>542</v>
      </c>
      <c r="E113" s="30">
        <f t="shared" si="42"/>
        <v>542</v>
      </c>
      <c r="F113" s="30">
        <v>542</v>
      </c>
      <c r="G113" s="31">
        <f t="shared" si="43"/>
        <v>0</v>
      </c>
      <c r="H113" s="29">
        <f t="shared" si="44"/>
        <v>542</v>
      </c>
      <c r="I113" s="43">
        <v>2300249</v>
      </c>
      <c r="J113" s="43">
        <v>51301</v>
      </c>
      <c r="K113" s="42"/>
      <c r="L113" s="42"/>
      <c r="M113" s="42"/>
      <c r="N113" s="42"/>
    </row>
    <row r="114" spans="1:14" ht="18" customHeight="1">
      <c r="A114" s="27" t="s">
        <v>126</v>
      </c>
      <c r="B114" s="28">
        <v>306</v>
      </c>
      <c r="C114" s="28">
        <v>305</v>
      </c>
      <c r="D114" s="29">
        <f t="shared" si="41"/>
        <v>610</v>
      </c>
      <c r="E114" s="30">
        <f t="shared" si="42"/>
        <v>610</v>
      </c>
      <c r="F114" s="30">
        <v>610</v>
      </c>
      <c r="G114" s="31">
        <f t="shared" si="43"/>
        <v>0</v>
      </c>
      <c r="H114" s="29">
        <f t="shared" si="44"/>
        <v>610</v>
      </c>
      <c r="I114" s="43">
        <v>2300249</v>
      </c>
      <c r="J114" s="43">
        <v>51301</v>
      </c>
      <c r="K114" s="42"/>
      <c r="L114" s="42"/>
      <c r="M114" s="42"/>
      <c r="N114" s="42"/>
    </row>
    <row r="115" spans="1:14" ht="18" customHeight="1">
      <c r="A115" s="27" t="s">
        <v>127</v>
      </c>
      <c r="B115" s="28">
        <v>161</v>
      </c>
      <c r="C115" s="28">
        <v>121</v>
      </c>
      <c r="D115" s="29">
        <f t="shared" si="41"/>
        <v>242</v>
      </c>
      <c r="E115" s="30">
        <f t="shared" si="42"/>
        <v>242</v>
      </c>
      <c r="F115" s="30">
        <v>240</v>
      </c>
      <c r="G115" s="31">
        <f t="shared" si="43"/>
        <v>2</v>
      </c>
      <c r="H115" s="29">
        <f t="shared" si="44"/>
        <v>244</v>
      </c>
      <c r="I115" s="43">
        <v>2300249</v>
      </c>
      <c r="J115" s="43">
        <v>51301</v>
      </c>
      <c r="K115" s="42"/>
      <c r="L115" s="42"/>
      <c r="M115" s="42"/>
      <c r="N115" s="42"/>
    </row>
    <row r="116" spans="1:12" ht="66" customHeight="1">
      <c r="A116" s="52" t="s">
        <v>128</v>
      </c>
      <c r="B116" s="53"/>
      <c r="C116" s="53"/>
      <c r="D116" s="52"/>
      <c r="E116" s="52"/>
      <c r="F116" s="52"/>
      <c r="G116" s="52"/>
      <c r="H116" s="52"/>
      <c r="I116" s="52"/>
      <c r="J116" s="52"/>
      <c r="K116" s="42"/>
      <c r="L116" s="42"/>
    </row>
  </sheetData>
  <sheetProtection/>
  <mergeCells count="11">
    <mergeCell ref="A2:J2"/>
    <mergeCell ref="H3:J3"/>
    <mergeCell ref="E4:G4"/>
    <mergeCell ref="A116:J116"/>
    <mergeCell ref="A4:A5"/>
    <mergeCell ref="B4:B5"/>
    <mergeCell ref="C4:C5"/>
    <mergeCell ref="D4:D5"/>
    <mergeCell ref="H4:H5"/>
    <mergeCell ref="I4:I5"/>
    <mergeCell ref="J4:J5"/>
  </mergeCells>
  <printOptions horizontalCentered="1"/>
  <pageMargins left="0.39" right="0.39" top="0.59" bottom="0.7900000000000001" header="0.31" footer="0.31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戚伟强</cp:lastModifiedBy>
  <dcterms:created xsi:type="dcterms:W3CDTF">2016-10-18T18:39:07Z</dcterms:created>
  <dcterms:modified xsi:type="dcterms:W3CDTF">2020-12-05T14:47:32Z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