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1 (2)" sheetId="1" r:id="rId1"/>
  </sheets>
  <definedNames>
    <definedName name="_xlnm.Print_Titles" localSheetId="0">'Sheet1 (2)'!$3:$7</definedName>
  </definedNames>
  <calcPr fullCalcOnLoad="1"/>
</workbook>
</file>

<file path=xl/sharedStrings.xml><?xml version="1.0" encoding="utf-8"?>
<sst xmlns="http://schemas.openxmlformats.org/spreadsheetml/2006/main" count="442" uniqueCount="233">
  <si>
    <t>附件2</t>
  </si>
  <si>
    <t>清算2019年及提前下达2020年广东省地市属普通高中国家助学金明细表</t>
  </si>
  <si>
    <t>单位: 人、元</t>
  </si>
  <si>
    <t>用款单位编码</t>
  </si>
  <si>
    <t>用款单位名称</t>
  </si>
  <si>
    <t>具体实施单位</t>
  </si>
  <si>
    <t>清算2019年</t>
  </si>
  <si>
    <t>预算2020年</t>
  </si>
  <si>
    <t>省级以上财政分担比例（%）</t>
  </si>
  <si>
    <t>资金测算过程</t>
  </si>
  <si>
    <t>本次清算2019年及提前下达2020年资金</t>
  </si>
  <si>
    <t>待年中追加下达资金</t>
  </si>
  <si>
    <t>待以后年度结转使用</t>
  </si>
  <si>
    <t>国家助学金学生人数</t>
  </si>
  <si>
    <t>国家助学金总计
（按2000元标准）</t>
  </si>
  <si>
    <t>清算安排2019年国家助学金</t>
  </si>
  <si>
    <t>预算安排2020年国家助学金</t>
  </si>
  <si>
    <t>部分市县申请追加资金缺口</t>
  </si>
  <si>
    <t>粤财教[2018]347号已提前下达2019年国家助学金</t>
  </si>
  <si>
    <t>粤财教[2018]347号待结转使用资金</t>
  </si>
  <si>
    <t>粤财科教[2019]10号预安排2020年中央资金</t>
  </si>
  <si>
    <t>粤财科教[2019]10号预安排2020年省级资金</t>
  </si>
  <si>
    <t>核定应下达资金</t>
  </si>
  <si>
    <t>合计</t>
  </si>
  <si>
    <t>中央资金</t>
  </si>
  <si>
    <t>省级资金</t>
  </si>
  <si>
    <t>A</t>
  </si>
  <si>
    <t>B</t>
  </si>
  <si>
    <t>C</t>
  </si>
  <si>
    <t>D</t>
  </si>
  <si>
    <t>E=D*2000</t>
  </si>
  <si>
    <t>F</t>
  </si>
  <si>
    <t>G=F*2000</t>
  </si>
  <si>
    <t>H</t>
  </si>
  <si>
    <t>I=E*H</t>
  </si>
  <si>
    <t>J=G*H</t>
  </si>
  <si>
    <t>K</t>
  </si>
  <si>
    <t>L</t>
  </si>
  <si>
    <t>M</t>
  </si>
  <si>
    <t>N</t>
  </si>
  <si>
    <t>O</t>
  </si>
  <si>
    <t>P=I+J+K-L-M-N-O&gt;=0</t>
  </si>
  <si>
    <t>Q</t>
  </si>
  <si>
    <t>R</t>
  </si>
  <si>
    <t>S=P-R</t>
  </si>
  <si>
    <t>T=P-Q</t>
  </si>
  <si>
    <t>U=I+J+K-L-M-N-O&lt;0</t>
  </si>
  <si>
    <t>广州市</t>
  </si>
  <si>
    <t>广州市本级</t>
  </si>
  <si>
    <t>广州市辖区</t>
  </si>
  <si>
    <t>越秀区</t>
  </si>
  <si>
    <t>荔湾区</t>
  </si>
  <si>
    <t>海珠区</t>
  </si>
  <si>
    <t>天河区</t>
  </si>
  <si>
    <t>白云区</t>
  </si>
  <si>
    <t>黄埔区</t>
  </si>
  <si>
    <t>花都区</t>
  </si>
  <si>
    <t>番禺区</t>
  </si>
  <si>
    <t>南沙区</t>
  </si>
  <si>
    <t>从化市</t>
  </si>
  <si>
    <t>从化区</t>
  </si>
  <si>
    <t>增城市</t>
  </si>
  <si>
    <t>增城区</t>
  </si>
  <si>
    <t>珠海市</t>
  </si>
  <si>
    <t>珠海市本级</t>
  </si>
  <si>
    <t>珠海市辖区</t>
  </si>
  <si>
    <t>珠海（国家）高新技术产业开发区</t>
  </si>
  <si>
    <t>香洲区</t>
  </si>
  <si>
    <t>金湾区</t>
  </si>
  <si>
    <t>汕头市</t>
  </si>
  <si>
    <t>汕头市本级</t>
  </si>
  <si>
    <t>汕头市辖区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</si>
  <si>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</si>
  <si>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</si>
  <si>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</si>
  <si>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</si>
  <si>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</si>
  <si>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</si>
  <si>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</si>
  <si>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</si>
  <si>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佛山市本级</t>
  </si>
  <si>
    <t>佛山市辖区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</si>
  <si>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</si>
  <si>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</si>
  <si>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</si>
  <si>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</si>
  <si>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</si>
  <si>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</si>
  <si>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</si>
  <si>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韶关市辖区</t>
  </si>
  <si>
    <t>曲江区</t>
  </si>
  <si>
    <t>始兴县</t>
  </si>
  <si>
    <t>新丰县</t>
  </si>
  <si>
    <t>乐昌市</t>
  </si>
  <si>
    <t>翁源县</t>
  </si>
  <si>
    <t>乳源瑶族自治县</t>
  </si>
  <si>
    <t>南雄市</t>
  </si>
  <si>
    <t>仁化县</t>
  </si>
  <si>
    <t>河源市</t>
  </si>
  <si>
    <t>河源市本级</t>
  </si>
  <si>
    <t>河源市辖区</t>
  </si>
  <si>
    <t>源城区</t>
  </si>
  <si>
    <t>和平县</t>
  </si>
  <si>
    <t>东源县</t>
  </si>
  <si>
    <t>连平县</t>
  </si>
  <si>
    <t>紫金县</t>
  </si>
  <si>
    <t>龙川县</t>
  </si>
  <si>
    <t>梅州市</t>
  </si>
  <si>
    <t>梅州市本级</t>
  </si>
  <si>
    <t>梅州市辖区</t>
  </si>
  <si>
    <t>梅江区</t>
  </si>
  <si>
    <t>梅县</t>
  </si>
  <si>
    <t>梅县区</t>
  </si>
  <si>
    <t>平远县</t>
  </si>
  <si>
    <t>蕉岭县</t>
  </si>
  <si>
    <t>大埔县</t>
  </si>
  <si>
    <t>五华县</t>
  </si>
  <si>
    <t>兴宁市</t>
  </si>
  <si>
    <t>丰顺县</t>
  </si>
  <si>
    <t>惠州市</t>
  </si>
  <si>
    <t>惠州市本级</t>
  </si>
  <si>
    <t>惠州市辖区</t>
  </si>
  <si>
    <t>惠城区</t>
  </si>
  <si>
    <t>惠阳区</t>
  </si>
  <si>
    <t>惠东县</t>
  </si>
  <si>
    <t>龙门县</t>
  </si>
  <si>
    <t>惠州市大亚湾区</t>
  </si>
  <si>
    <t>惠州市仲恺区</t>
  </si>
  <si>
    <t>博罗县</t>
  </si>
  <si>
    <t>汕尾市</t>
  </si>
  <si>
    <t>汕尾市本级</t>
  </si>
  <si>
    <t>汕尾市辖区</t>
  </si>
  <si>
    <t>城区</t>
  </si>
  <si>
    <t>海丰县</t>
  </si>
  <si>
    <t>汕尾市红海湾</t>
  </si>
  <si>
    <t>陆丰市</t>
  </si>
  <si>
    <t>汕尾市华侨管理区</t>
  </si>
  <si>
    <t>陆河县</t>
  </si>
  <si>
    <t>东莞市</t>
  </si>
  <si>
    <t>中山市</t>
  </si>
  <si>
    <t>江门市</t>
  </si>
  <si>
    <t>江门市本级</t>
  </si>
  <si>
    <t>江门市辖区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</si>
  <si>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</si>
  <si>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</si>
  <si>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</si>
  <si>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</si>
  <si>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</si>
  <si>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</si>
  <si>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</si>
  <si>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</si>
  <si>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</si>
  <si>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阳江市辖区</t>
  </si>
  <si>
    <t>阳东县</t>
  </si>
  <si>
    <t>阳东区</t>
  </si>
  <si>
    <t>阳西县</t>
  </si>
  <si>
    <t>阳春市</t>
  </si>
  <si>
    <t>湛江市</t>
  </si>
  <si>
    <t>湛江市本级</t>
  </si>
  <si>
    <t>湛江市辖区</t>
  </si>
  <si>
    <t>赤坎区</t>
  </si>
  <si>
    <t>霞山区</t>
  </si>
  <si>
    <t>坡头区</t>
  </si>
  <si>
    <t>麻章区</t>
  </si>
  <si>
    <t>湛江市开发区</t>
  </si>
  <si>
    <t>遂溪县</t>
  </si>
  <si>
    <t>吴川市</t>
  </si>
  <si>
    <t>雷州市</t>
  </si>
  <si>
    <t>廉江市</t>
  </si>
  <si>
    <t>徐闻县</t>
  </si>
  <si>
    <t>茂名市</t>
  </si>
  <si>
    <t>茂名市本级</t>
  </si>
  <si>
    <t>茂名市辖区</t>
  </si>
  <si>
    <t>茂南区</t>
  </si>
  <si>
    <t>电白县</t>
  </si>
  <si>
    <t>茂名市滨海新区</t>
  </si>
  <si>
    <t>电白区</t>
  </si>
  <si>
    <t>信宜市</t>
  </si>
  <si>
    <t>化州市</t>
  </si>
  <si>
    <t>高州市</t>
  </si>
  <si>
    <t>肇庆市</t>
  </si>
  <si>
    <t>肇庆市本级</t>
  </si>
  <si>
    <t>肇庆市辖区</t>
  </si>
  <si>
    <t>端州区</t>
  </si>
  <si>
    <t>鼎湖区</t>
  </si>
  <si>
    <t>四会市</t>
  </si>
  <si>
    <t>肇庆市高新区（大旺）</t>
  </si>
  <si>
    <t>高要市</t>
  </si>
  <si>
    <t>高要区</t>
  </si>
  <si>
    <t>广宁县</t>
  </si>
  <si>
    <t>德庆县</t>
  </si>
  <si>
    <t>封开县</t>
  </si>
  <si>
    <t>怀集县</t>
  </si>
  <si>
    <t>清远市</t>
  </si>
  <si>
    <t>清远市本级</t>
  </si>
  <si>
    <t>清远市辖区</t>
  </si>
  <si>
    <t>清新县</t>
  </si>
  <si>
    <t>清新区</t>
  </si>
  <si>
    <t>连州市</t>
  </si>
  <si>
    <t>佛冈县</t>
  </si>
  <si>
    <t>阳山县</t>
  </si>
  <si>
    <t>连山壮族瑶族自治县</t>
  </si>
  <si>
    <t>连南瑶族自治县</t>
  </si>
  <si>
    <t>英德市</t>
  </si>
  <si>
    <t>潮州市</t>
  </si>
  <si>
    <t>潮州市本级</t>
  </si>
  <si>
    <t>潮州市辖区</t>
  </si>
  <si>
    <t>凤泉湖高新区</t>
  </si>
  <si>
    <t>湘桥区</t>
  </si>
  <si>
    <t>潮安县</t>
  </si>
  <si>
    <t>枫溪区</t>
  </si>
  <si>
    <t>潮安区</t>
  </si>
  <si>
    <t>饶平县</t>
  </si>
  <si>
    <t>揭阳市</t>
  </si>
  <si>
    <t>揭阳市本级</t>
  </si>
  <si>
    <t>揭阳市辖区</t>
  </si>
  <si>
    <t>榕城区</t>
  </si>
  <si>
    <t>揭东县</t>
  </si>
  <si>
    <t>揭东区</t>
  </si>
  <si>
    <t>揭阳市产业园</t>
  </si>
  <si>
    <t>揭阳市空港经济区</t>
  </si>
  <si>
    <t>惠来县</t>
  </si>
  <si>
    <t>普宁市</t>
  </si>
  <si>
    <t>揭西县</t>
  </si>
  <si>
    <t>云浮市</t>
  </si>
  <si>
    <t>云浮市本级</t>
  </si>
  <si>
    <t>云浮市辖区</t>
  </si>
  <si>
    <t>云城区</t>
  </si>
  <si>
    <t>郁南县</t>
  </si>
  <si>
    <t>云安县</t>
  </si>
  <si>
    <t>云安区</t>
  </si>
  <si>
    <t>新兴县</t>
  </si>
  <si>
    <t>罗定市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</si>
</sst>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#,##0_ "/>
  </numFmts>
  <fonts count="56">
    <font>
      <sz val="12"/>
      <name val="宋体"/>
      <family val="0"/>
    </font>
    <font>
      <b/>
      <sz val="12"/>
      <name val="宋体"/>
      <family val="0"/>
    </font>
    <font>
      <sz val="12"/>
      <name val="方正姚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2"/>
      <color indexed="8"/>
      <name val="方正姚体"/>
      <family val="3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方正姚体"/>
      <family val="3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23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0" fillId="0" borderId="0">
      <alignment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23" fillId="0" borderId="0">
      <alignment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68">
    <xf numFmtId="0" fontId="0" fillId="0" borderId="0" xfId="0" applyAlignment="1">
      <alignment vertical="center"/>
    </xf>
    <xf numFmtId="0" fontId="1" fillId="0" borderId="0" xfId="69" applyFont="1" applyFill="1" applyAlignment="1">
      <alignment horizontal="center" vertical="center" wrapText="1"/>
      <protection/>
    </xf>
    <xf numFmtId="0" fontId="2" fillId="0" borderId="0" xfId="69" applyFont="1" applyFill="1" applyAlignment="1">
      <alignment vertical="center" wrapText="1"/>
      <protection/>
    </xf>
    <xf numFmtId="0" fontId="52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Alignment="1">
      <alignment vertical="center" wrapText="1"/>
      <protection/>
    </xf>
    <xf numFmtId="0" fontId="0" fillId="0" borderId="0" xfId="69" applyFont="1" applyFill="1" applyAlignment="1">
      <alignment vertical="center" wrapText="1"/>
      <protection/>
    </xf>
    <xf numFmtId="0" fontId="0" fillId="0" borderId="0" xfId="69" applyFont="1" applyFill="1" applyAlignment="1">
      <alignment horizontal="left" vertical="center" wrapText="1"/>
      <protection/>
    </xf>
    <xf numFmtId="176" fontId="0" fillId="0" borderId="0" xfId="69" applyNumberFormat="1" applyFont="1" applyFill="1" applyAlignment="1">
      <alignment horizontal="right" vertical="center" wrapText="1"/>
      <protection/>
    </xf>
    <xf numFmtId="9" fontId="0" fillId="0" borderId="0" xfId="26" applyFont="1" applyFill="1" applyBorder="1" applyAlignment="1" applyProtection="1">
      <alignment horizontal="center" vertical="center" wrapText="1"/>
      <protection/>
    </xf>
    <xf numFmtId="0" fontId="5" fillId="0" borderId="0" xfId="69" applyFont="1" applyFill="1" applyAlignment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9" fontId="6" fillId="0" borderId="0" xfId="26" applyFont="1" applyFill="1" applyAlignment="1" applyProtection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176" fontId="1" fillId="0" borderId="0" xfId="69" applyNumberFormat="1" applyFont="1" applyFill="1" applyBorder="1" applyAlignment="1">
      <alignment horizontal="right" vertical="center" wrapText="1"/>
      <protection/>
    </xf>
    <xf numFmtId="9" fontId="7" fillId="0" borderId="0" xfId="26" applyFont="1" applyFill="1" applyBorder="1" applyAlignment="1" applyProtection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9" fontId="2" fillId="0" borderId="9" xfId="26" applyFont="1" applyFill="1" applyBorder="1" applyAlignment="1" applyProtection="1">
      <alignment horizontal="center" vertical="center" wrapText="1"/>
      <protection/>
    </xf>
    <xf numFmtId="0" fontId="52" fillId="0" borderId="9" xfId="69" applyFont="1" applyFill="1" applyBorder="1" applyAlignment="1">
      <alignment horizontal="center" vertical="center" wrapText="1"/>
      <protection/>
    </xf>
    <xf numFmtId="176" fontId="52" fillId="0" borderId="9" xfId="69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9" fontId="52" fillId="0" borderId="9" xfId="26" applyFont="1" applyFill="1" applyBorder="1" applyAlignment="1">
      <alignment horizontal="center" vertical="center" wrapText="1"/>
    </xf>
    <xf numFmtId="0" fontId="1" fillId="33" borderId="9" xfId="69" applyFont="1" applyFill="1" applyBorder="1" applyAlignment="1">
      <alignment horizontal="center" vertical="center" wrapText="1"/>
      <protection/>
    </xf>
    <xf numFmtId="177" fontId="3" fillId="33" borderId="9" xfId="69" applyNumberFormat="1" applyFont="1" applyFill="1" applyBorder="1" applyAlignment="1">
      <alignment horizontal="center" vertical="center" wrapText="1"/>
      <protection/>
    </xf>
    <xf numFmtId="9" fontId="3" fillId="33" borderId="9" xfId="26" applyFont="1" applyFill="1" applyBorder="1" applyAlignment="1" applyProtection="1">
      <alignment horizontal="center" vertical="center" wrapText="1"/>
      <protection/>
    </xf>
    <xf numFmtId="178" fontId="3" fillId="33" borderId="9" xfId="73" applyNumberFormat="1" applyFont="1" applyFill="1" applyBorder="1" applyAlignment="1" applyProtection="1">
      <alignment horizontal="center" vertical="center" wrapText="1"/>
      <protection locked="0"/>
    </xf>
    <xf numFmtId="177" fontId="3" fillId="33" borderId="9" xfId="74" applyNumberFormat="1" applyFont="1" applyFill="1" applyBorder="1" applyAlignment="1">
      <alignment horizontal="center" vertical="center" wrapText="1"/>
      <protection/>
    </xf>
    <xf numFmtId="0" fontId="4" fillId="0" borderId="9" xfId="74" applyFont="1" applyFill="1" applyBorder="1" applyAlignment="1">
      <alignment vertical="center" wrapText="1"/>
      <protection/>
    </xf>
    <xf numFmtId="177" fontId="54" fillId="0" borderId="9" xfId="0" applyNumberFormat="1" applyFont="1" applyFill="1" applyBorder="1" applyAlignment="1">
      <alignment horizontal="right" vertical="center"/>
    </xf>
    <xf numFmtId="177" fontId="4" fillId="0" borderId="9" xfId="69" applyNumberFormat="1" applyFont="1" applyFill="1" applyBorder="1" applyAlignment="1">
      <alignment horizontal="right" vertical="center" wrapText="1"/>
      <protection/>
    </xf>
    <xf numFmtId="9" fontId="4" fillId="0" borderId="9" xfId="26" applyFont="1" applyFill="1" applyBorder="1" applyAlignment="1" applyProtection="1">
      <alignment horizontal="center" vertical="center" wrapText="1"/>
      <protection/>
    </xf>
    <xf numFmtId="0" fontId="3" fillId="33" borderId="9" xfId="69" applyFont="1" applyFill="1" applyBorder="1" applyAlignment="1">
      <alignment horizontal="center" vertical="center" wrapText="1"/>
      <protection/>
    </xf>
    <xf numFmtId="0" fontId="4" fillId="0" borderId="9" xfId="69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9" fontId="3" fillId="33" borderId="9" xfId="26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1" fillId="0" borderId="0" xfId="69" applyNumberFormat="1" applyFont="1" applyFill="1" applyAlignment="1">
      <alignment horizontal="center" vertical="center" wrapText="1"/>
      <protection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vertical="center" wrapText="1"/>
    </xf>
    <xf numFmtId="179" fontId="52" fillId="0" borderId="9" xfId="0" applyNumberFormat="1" applyFont="1" applyFill="1" applyBorder="1" applyAlignment="1">
      <alignment horizontal="center" vertical="center" wrapText="1"/>
    </xf>
    <xf numFmtId="177" fontId="54" fillId="0" borderId="9" xfId="69" applyNumberFormat="1" applyFont="1" applyFill="1" applyBorder="1" applyAlignment="1">
      <alignment horizontal="right" vertical="center" wrapText="1"/>
      <protection/>
    </xf>
    <xf numFmtId="177" fontId="55" fillId="0" borderId="9" xfId="0" applyNumberFormat="1" applyFont="1" applyFill="1" applyBorder="1" applyAlignment="1">
      <alignment horizontal="right" vertical="center"/>
    </xf>
    <xf numFmtId="177" fontId="10" fillId="0" borderId="0" xfId="69" applyNumberFormat="1" applyFont="1" applyFill="1" applyBorder="1" applyAlignment="1">
      <alignment horizontal="right" vertical="center" wrapText="1"/>
      <protection/>
    </xf>
    <xf numFmtId="179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52" fillId="34" borderId="9" xfId="0" applyNumberFormat="1" applyFont="1" applyFill="1" applyBorder="1" applyAlignment="1">
      <alignment horizontal="center" vertical="center" wrapText="1"/>
    </xf>
    <xf numFmtId="0" fontId="4" fillId="0" borderId="9" xfId="69" applyFont="1" applyFill="1" applyBorder="1" applyAlignment="1">
      <alignment vertical="center" wrapText="1"/>
      <protection/>
    </xf>
    <xf numFmtId="177" fontId="3" fillId="33" borderId="9" xfId="23" applyNumberFormat="1" applyFont="1" applyFill="1" applyBorder="1" applyAlignment="1">
      <alignment horizontal="center" vertical="center" wrapText="1"/>
    </xf>
    <xf numFmtId="177" fontId="0" fillId="0" borderId="9" xfId="69" applyNumberFormat="1" applyFont="1" applyFill="1" applyBorder="1" applyAlignment="1">
      <alignment horizontal="right" vertical="center" wrapText="1"/>
      <protection/>
    </xf>
    <xf numFmtId="0" fontId="4" fillId="0" borderId="9" xfId="32" applyFont="1" applyFill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4" fillId="0" borderId="9" xfId="16" applyFont="1" applyFill="1" applyBorder="1" applyAlignment="1">
      <alignment horizontal="left" vertical="center" wrapText="1"/>
      <protection/>
    </xf>
    <xf numFmtId="0" fontId="4" fillId="0" borderId="9" xfId="72" applyFont="1" applyFill="1" applyBorder="1" applyAlignment="1">
      <alignment horizontal="left" vertical="center" wrapText="1"/>
      <protection/>
    </xf>
    <xf numFmtId="0" fontId="3" fillId="33" borderId="9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left" vertical="center" wrapText="1"/>
      <protection/>
    </xf>
    <xf numFmtId="0" fontId="3" fillId="33" borderId="9" xfId="55" applyFont="1" applyFill="1" applyBorder="1" applyAlignment="1">
      <alignment horizontal="center" vertical="center" wrapText="1"/>
      <protection/>
    </xf>
    <xf numFmtId="0" fontId="4" fillId="0" borderId="9" xfId="55" applyFont="1" applyFill="1" applyBorder="1" applyAlignment="1">
      <alignment horizontal="left" vertical="center" wrapText="1"/>
      <protection/>
    </xf>
    <xf numFmtId="0" fontId="3" fillId="33" borderId="9" xfId="41" applyFont="1" applyFill="1" applyBorder="1" applyAlignment="1">
      <alignment horizontal="center" vertical="center" wrapText="1"/>
      <protection/>
    </xf>
    <xf numFmtId="0" fontId="4" fillId="0" borderId="9" xfId="49" applyFont="1" applyFill="1" applyBorder="1" applyAlignment="1" applyProtection="1">
      <alignment horizontal="left" vertical="center" wrapText="1"/>
      <protection/>
    </xf>
    <xf numFmtId="0" fontId="4" fillId="0" borderId="9" xfId="70" applyFont="1" applyFill="1" applyBorder="1" applyAlignment="1">
      <alignment horizontal="left" vertical="center" wrapText="1" shrinkToFit="1"/>
      <protection/>
    </xf>
    <xf numFmtId="0" fontId="4" fillId="0" borderId="9" xfId="70" applyFont="1" applyFill="1" applyBorder="1" applyAlignment="1" applyProtection="1">
      <alignment horizontal="left" vertical="center" wrapText="1" shrinkToFit="1"/>
      <protection locked="0"/>
    </xf>
    <xf numFmtId="0" fontId="3" fillId="33" borderId="9" xfId="32" applyFont="1" applyFill="1" applyBorder="1" applyAlignment="1">
      <alignment horizontal="center" vertical="center" wrapText="1"/>
      <protection/>
    </xf>
    <xf numFmtId="0" fontId="3" fillId="33" borderId="9" xfId="70" applyFont="1" applyFill="1" applyBorder="1" applyAlignment="1" applyProtection="1">
      <alignment horizontal="center" vertical="center" wrapText="1" shrinkToFit="1"/>
      <protection locked="0"/>
    </xf>
    <xf numFmtId="177" fontId="0" fillId="0" borderId="0" xfId="69" applyNumberFormat="1" applyFont="1" applyFill="1" applyAlignment="1">
      <alignment horizontal="right" vertical="center" wrapText="1"/>
      <protection/>
    </xf>
    <xf numFmtId="0" fontId="0" fillId="0" borderId="0" xfId="69" applyFont="1" applyFill="1" applyAlignment="1">
      <alignment horizontal="right" vertical="center" wrapText="1"/>
      <protection/>
    </xf>
  </cellXfs>
  <cellStyles count="61">
    <cellStyle name="Normal" xfId="0"/>
    <cellStyle name="Currency [0]" xfId="15"/>
    <cellStyle name="常规_附件2_1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附件2_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附件2_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附件2_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附件2_10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2011年秋季学期广东省普通高中国家助学金安排表" xfId="69"/>
    <cellStyle name="常规_附件2_3" xfId="70"/>
    <cellStyle name="常规_附件2_8" xfId="71"/>
    <cellStyle name="常规_附件2_9" xfId="72"/>
    <cellStyle name="常规_越秀" xfId="73"/>
    <cellStyle name="样式 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56"/>
  <sheetViews>
    <sheetView tabSelected="1" zoomScale="80" zoomScaleNormal="80" zoomScaleSheetLayoutView="100" workbookViewId="0" topLeftCell="A1">
      <selection activeCell="A2" sqref="A2:U2"/>
    </sheetView>
  </sheetViews>
  <sheetFormatPr defaultColWidth="9.25390625" defaultRowHeight="19.5" customHeight="1"/>
  <cols>
    <col min="1" max="1" width="9.875" style="8" customWidth="1"/>
    <col min="2" max="2" width="21.50390625" style="8" customWidth="1"/>
    <col min="3" max="3" width="29.00390625" style="8" customWidth="1"/>
    <col min="4" max="5" width="17.125" style="8" customWidth="1"/>
    <col min="6" max="6" width="14.625" style="9" customWidth="1"/>
    <col min="7" max="7" width="15.75390625" style="7" customWidth="1"/>
    <col min="8" max="8" width="10.25390625" style="10" customWidth="1"/>
    <col min="9" max="9" width="15.25390625" style="7" customWidth="1"/>
    <col min="10" max="10" width="15.75390625" style="7" customWidth="1"/>
    <col min="11" max="11" width="13.25390625" style="7" customWidth="1"/>
    <col min="12" max="15" width="19.00390625" style="7" customWidth="1"/>
    <col min="16" max="16" width="17.125" style="7" customWidth="1"/>
    <col min="17" max="17" width="14.375" style="7" customWidth="1"/>
    <col min="18" max="18" width="16.625" style="7" customWidth="1"/>
    <col min="19" max="19" width="16.75390625" style="7" customWidth="1"/>
    <col min="20" max="20" width="15.875" style="7" customWidth="1"/>
    <col min="21" max="21" width="15.625" style="7" customWidth="1"/>
    <col min="22" max="16384" width="9.25390625" style="7" customWidth="1"/>
  </cols>
  <sheetData>
    <row r="1" spans="1:19" ht="22.5" customHeight="1">
      <c r="A1" s="11" t="s">
        <v>0</v>
      </c>
      <c r="G1" s="9"/>
      <c r="I1" s="9"/>
      <c r="J1" s="9"/>
      <c r="K1" s="9"/>
      <c r="L1" s="9"/>
      <c r="M1" s="9"/>
      <c r="N1" s="9"/>
      <c r="O1" s="9"/>
      <c r="P1" s="9"/>
      <c r="Q1" s="9"/>
      <c r="R1" s="9"/>
      <c r="S1" s="9">
        <f>92120000-R8</f>
        <v>0</v>
      </c>
    </row>
    <row r="2" spans="1:21" ht="65.2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0" s="1" customFormat="1" ht="21.75" customHeight="1">
      <c r="A3" s="14"/>
      <c r="B3" s="14"/>
      <c r="C3" s="14"/>
      <c r="D3" s="14"/>
      <c r="E3" s="14"/>
      <c r="F3" s="15"/>
      <c r="G3" s="14"/>
      <c r="H3" s="16"/>
      <c r="M3" s="39"/>
      <c r="N3" s="39"/>
      <c r="O3" s="39"/>
      <c r="P3" s="39"/>
      <c r="Q3" s="39"/>
      <c r="R3" s="45"/>
      <c r="S3" s="45"/>
      <c r="T3" s="1" t="s">
        <v>2</v>
      </c>
    </row>
    <row r="4" spans="1:21" s="2" customFormat="1" ht="30" customHeight="1">
      <c r="A4" s="17" t="s">
        <v>3</v>
      </c>
      <c r="B4" s="17" t="s">
        <v>4</v>
      </c>
      <c r="C4" s="17" t="s">
        <v>5</v>
      </c>
      <c r="D4" s="18" t="s">
        <v>6</v>
      </c>
      <c r="E4" s="18"/>
      <c r="F4" s="18" t="s">
        <v>7</v>
      </c>
      <c r="G4" s="18"/>
      <c r="H4" s="19" t="s">
        <v>8</v>
      </c>
      <c r="I4" s="17" t="s">
        <v>9</v>
      </c>
      <c r="J4" s="17"/>
      <c r="K4" s="17"/>
      <c r="L4" s="17"/>
      <c r="M4" s="17"/>
      <c r="N4" s="17"/>
      <c r="O4" s="17"/>
      <c r="P4" s="17"/>
      <c r="Q4" s="46" t="s">
        <v>10</v>
      </c>
      <c r="R4" s="46"/>
      <c r="S4" s="46"/>
      <c r="T4" s="47" t="s">
        <v>11</v>
      </c>
      <c r="U4" s="47" t="s">
        <v>12</v>
      </c>
    </row>
    <row r="5" spans="1:21" s="2" customFormat="1" ht="30" customHeight="1">
      <c r="A5" s="17"/>
      <c r="B5" s="17"/>
      <c r="C5" s="17"/>
      <c r="D5" s="18" t="s">
        <v>13</v>
      </c>
      <c r="E5" s="18" t="s">
        <v>14</v>
      </c>
      <c r="F5" s="18" t="s">
        <v>13</v>
      </c>
      <c r="G5" s="18" t="s">
        <v>14</v>
      </c>
      <c r="H5" s="19"/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40" t="s">
        <v>22</v>
      </c>
      <c r="Q5" s="46"/>
      <c r="R5" s="46"/>
      <c r="S5" s="46"/>
      <c r="T5" s="47"/>
      <c r="U5" s="47"/>
    </row>
    <row r="6" spans="1:21" s="2" customFormat="1" ht="30" customHeight="1">
      <c r="A6" s="17"/>
      <c r="B6" s="17"/>
      <c r="C6" s="17"/>
      <c r="D6" s="18"/>
      <c r="E6" s="18"/>
      <c r="F6" s="18"/>
      <c r="G6" s="18"/>
      <c r="H6" s="19"/>
      <c r="I6" s="17"/>
      <c r="J6" s="17"/>
      <c r="K6" s="17"/>
      <c r="L6" s="17"/>
      <c r="M6" s="17"/>
      <c r="N6" s="17"/>
      <c r="O6" s="17"/>
      <c r="P6" s="41"/>
      <c r="Q6" s="46" t="s">
        <v>23</v>
      </c>
      <c r="R6" s="46" t="s">
        <v>24</v>
      </c>
      <c r="S6" s="46" t="s">
        <v>25</v>
      </c>
      <c r="T6" s="47"/>
      <c r="U6" s="47"/>
    </row>
    <row r="7" spans="1:21" s="3" customFormat="1" ht="30.75" customHeight="1">
      <c r="A7" s="20" t="s">
        <v>26</v>
      </c>
      <c r="B7" s="20" t="s">
        <v>27</v>
      </c>
      <c r="C7" s="20" t="s">
        <v>28</v>
      </c>
      <c r="D7" s="21" t="s">
        <v>29</v>
      </c>
      <c r="E7" s="22" t="s">
        <v>30</v>
      </c>
      <c r="F7" s="21" t="s">
        <v>31</v>
      </c>
      <c r="G7" s="22" t="s">
        <v>32</v>
      </c>
      <c r="H7" s="23" t="s">
        <v>33</v>
      </c>
      <c r="I7" s="42" t="s">
        <v>34</v>
      </c>
      <c r="J7" s="42" t="s">
        <v>35</v>
      </c>
      <c r="K7" s="20" t="s">
        <v>36</v>
      </c>
      <c r="L7" s="20" t="s">
        <v>37</v>
      </c>
      <c r="M7" s="42" t="s">
        <v>38</v>
      </c>
      <c r="N7" s="42" t="s">
        <v>39</v>
      </c>
      <c r="O7" s="42" t="s">
        <v>40</v>
      </c>
      <c r="P7" s="42" t="s">
        <v>41</v>
      </c>
      <c r="Q7" s="48" t="s">
        <v>42</v>
      </c>
      <c r="R7" s="48" t="s">
        <v>43</v>
      </c>
      <c r="S7" s="48" t="s">
        <v>44</v>
      </c>
      <c r="T7" s="20" t="s">
        <v>45</v>
      </c>
      <c r="U7" s="20" t="s">
        <v>46</v>
      </c>
    </row>
    <row r="8" spans="1:21" s="4" customFormat="1" ht="30" customHeight="1">
      <c r="A8" s="24" t="s">
        <v>23</v>
      </c>
      <c r="B8" s="24"/>
      <c r="C8" s="24"/>
      <c r="D8" s="25">
        <f>D9+D22+D27+D35+D37+D43+D45+D51+D53+D55+D57+D59+D64+D66+D68+D70+D76+D78+D80+D82+D84+D92+D94+D97+D100+D103+D105+D107+D109+D118+D122+D124+D133+D135+D137+D139+D145+D147+D149+D156+D158+D160+D162+D164+D170+D172+D174+D176+D182+D184+D190+D192+D194+D196+D201+D203</f>
        <v>185095</v>
      </c>
      <c r="E8" s="25">
        <f aca="true" t="shared" si="0" ref="E8">E9+E22+E27+E35+E37+E43+E45+E51+E53+E55+E57+E59+E64+E66+E68+E70+E76+E78+E80+E82+E84+E92+E94+E97+E100+E103+E105+E107+E109+E118+E122+E124+E133+E135+E137+E139+E145+E147+E149+E156+E158+E160+E162+E164+E170+E172+E174+E176+E182+E184+E190+E192+E194+E196+E201+E203</f>
        <v>370190000</v>
      </c>
      <c r="F8" s="25">
        <f aca="true" t="shared" si="1" ref="F8">F9+F22+F27+F35+F37+F43+F45+F51+F53+F55+F57+F59+F64+F66+F68+F70+F76+F78+F80+F82+F84+F92+F94+F97+F100+F103+F105+F107+F109+F118+F122+F124+F133+F135+F137+F139+F145+F147+F149+F156+F158+F160+F162+F164+F170+F172+F174+F176+F182+F184+F190+F192+F194+F196+F201+F203</f>
        <v>192338</v>
      </c>
      <c r="G8" s="25">
        <f aca="true" t="shared" si="2" ref="G8">G9+G22+G27+G35+G37+G43+G45+G51+G53+G55+G57+G59+G64+G66+G68+G70+G76+G78+G80+G82+G84+G92+G94+G97+G100+G103+G105+G107+G109+G118+G122+G124+G133+G135+G137+G139+G145+G147+G149+G156+G158+G160+G162+G164+G170+G172+G174+G176+G182+G184+G190+G192+G194+G196+G201+G203</f>
        <v>384676000</v>
      </c>
      <c r="H8" s="26"/>
      <c r="I8" s="25">
        <f aca="true" t="shared" si="3" ref="H8:U8">I9+I22+I27+I35+I37+I43+I45+I51+I53+I55+I57+I59+I64+I66+I68+I70+I76+I78+I80+I82+I84+I92+I94+I97+I100+I103+I105+I107+I109+I118+I122+I124+I133+I135+I137+I139+I145+I147+I149+I156+I158+I160+I162+I164+I170+I172+I174+I176+I182+I184+I190+I192+I194+I196+I201+I203</f>
        <v>322109300</v>
      </c>
      <c r="J8" s="25">
        <f t="shared" si="3"/>
        <v>333399300</v>
      </c>
      <c r="K8" s="25">
        <f t="shared" si="3"/>
        <v>0</v>
      </c>
      <c r="L8" s="25">
        <f t="shared" si="3"/>
        <v>355033500</v>
      </c>
      <c r="M8" s="25">
        <f t="shared" si="3"/>
        <v>63100</v>
      </c>
      <c r="N8" s="25">
        <f t="shared" si="3"/>
        <v>10709880</v>
      </c>
      <c r="O8" s="25">
        <f t="shared" si="3"/>
        <v>8707640</v>
      </c>
      <c r="P8" s="25">
        <f t="shared" si="3"/>
        <v>281509280</v>
      </c>
      <c r="Q8" s="25">
        <f t="shared" si="3"/>
        <v>281509280</v>
      </c>
      <c r="R8" s="25">
        <f t="shared" si="3"/>
        <v>92120000</v>
      </c>
      <c r="S8" s="25">
        <f t="shared" si="3"/>
        <v>189389280</v>
      </c>
      <c r="T8" s="25">
        <f t="shared" si="3"/>
        <v>0</v>
      </c>
      <c r="U8" s="25">
        <f t="shared" si="3"/>
        <v>514800</v>
      </c>
    </row>
    <row r="9" spans="1:23" s="5" customFormat="1" ht="30" customHeight="1">
      <c r="A9" s="27">
        <v>601</v>
      </c>
      <c r="B9" s="27" t="s">
        <v>47</v>
      </c>
      <c r="C9" s="27" t="s">
        <v>47</v>
      </c>
      <c r="D9" s="28">
        <f>SUM(D10:D21)</f>
        <v>1643</v>
      </c>
      <c r="E9" s="28">
        <f aca="true" t="shared" si="4" ref="E9:G9">SUM(E10:E21)</f>
        <v>3286000</v>
      </c>
      <c r="F9" s="28">
        <f t="shared" si="4"/>
        <v>1746</v>
      </c>
      <c r="G9" s="28">
        <f t="shared" si="4"/>
        <v>3492000</v>
      </c>
      <c r="H9" s="26"/>
      <c r="I9" s="28">
        <f aca="true" t="shared" si="5" ref="H9:U9">SUM(I10:I21)</f>
        <v>985800</v>
      </c>
      <c r="J9" s="28">
        <f t="shared" si="5"/>
        <v>1047600</v>
      </c>
      <c r="K9" s="28">
        <f t="shared" si="5"/>
        <v>0</v>
      </c>
      <c r="L9" s="28">
        <f t="shared" si="5"/>
        <v>1145400</v>
      </c>
      <c r="M9" s="28">
        <f t="shared" si="5"/>
        <v>0</v>
      </c>
      <c r="N9" s="28">
        <f t="shared" si="5"/>
        <v>0</v>
      </c>
      <c r="O9" s="28">
        <f t="shared" si="5"/>
        <v>0</v>
      </c>
      <c r="P9" s="28">
        <f t="shared" si="5"/>
        <v>888000</v>
      </c>
      <c r="Q9" s="28">
        <f t="shared" si="5"/>
        <v>888000</v>
      </c>
      <c r="R9" s="28">
        <f t="shared" si="5"/>
        <v>266400</v>
      </c>
      <c r="S9" s="28">
        <f t="shared" si="5"/>
        <v>621600</v>
      </c>
      <c r="T9" s="28">
        <f t="shared" si="5"/>
        <v>0</v>
      </c>
      <c r="U9" s="28">
        <f t="shared" si="5"/>
        <v>0</v>
      </c>
      <c r="V9" s="6"/>
      <c r="W9" s="6"/>
    </row>
    <row r="10" spans="1:21" s="6" customFormat="1" ht="30" customHeight="1">
      <c r="A10" s="29">
        <v>601001</v>
      </c>
      <c r="B10" s="29" t="s">
        <v>48</v>
      </c>
      <c r="C10" s="29" t="s">
        <v>49</v>
      </c>
      <c r="D10" s="30">
        <v>333</v>
      </c>
      <c r="E10" s="31">
        <f>D10*2000</f>
        <v>666000</v>
      </c>
      <c r="F10" s="30">
        <v>344</v>
      </c>
      <c r="G10" s="31">
        <f>F10*2000</f>
        <v>688000</v>
      </c>
      <c r="H10" s="32">
        <v>0.3</v>
      </c>
      <c r="I10" s="31">
        <f>E10*H10</f>
        <v>199800</v>
      </c>
      <c r="J10" s="31">
        <f>G10*H10</f>
        <v>206400</v>
      </c>
      <c r="K10" s="31"/>
      <c r="L10" s="43">
        <v>209400</v>
      </c>
      <c r="M10" s="43"/>
      <c r="N10" s="31"/>
      <c r="O10" s="31"/>
      <c r="P10" s="31">
        <f>IF(I10+J10+K10-L10-M10-N10-O10&lt;0,0,I10+J10+K10-L10-M10-N10-O10)</f>
        <v>196800</v>
      </c>
      <c r="Q10" s="31">
        <f>P10</f>
        <v>196800</v>
      </c>
      <c r="R10" s="31">
        <v>59040</v>
      </c>
      <c r="S10" s="31">
        <f>Q10-R10</f>
        <v>137760</v>
      </c>
      <c r="T10" s="31">
        <f>P10-Q10</f>
        <v>0</v>
      </c>
      <c r="U10" s="31">
        <f>IF(I10+J10+K10-L10-M10-N10-O10&lt;0,-(I10+J10+K10-L10-M10-N10-O10),0)</f>
        <v>0</v>
      </c>
    </row>
    <row r="11" spans="1:21" s="6" customFormat="1" ht="30" customHeight="1">
      <c r="A11" s="29">
        <v>601002</v>
      </c>
      <c r="B11" s="29" t="s">
        <v>50</v>
      </c>
      <c r="C11" s="29" t="s">
        <v>50</v>
      </c>
      <c r="D11" s="30">
        <v>64</v>
      </c>
      <c r="E11" s="31">
        <f aca="true" t="shared" si="6" ref="E11:E74">D11*2000</f>
        <v>128000</v>
      </c>
      <c r="F11" s="30">
        <v>65</v>
      </c>
      <c r="G11" s="31">
        <f aca="true" t="shared" si="7" ref="G11:G74">F11*2000</f>
        <v>130000</v>
      </c>
      <c r="H11" s="32">
        <v>0.3</v>
      </c>
      <c r="I11" s="31">
        <f aca="true" t="shared" si="8" ref="I11:I74">E11*H11</f>
        <v>38400</v>
      </c>
      <c r="J11" s="31">
        <f aca="true" t="shared" si="9" ref="J11:J74">G11*H11</f>
        <v>39000</v>
      </c>
      <c r="K11" s="31"/>
      <c r="L11" s="43">
        <v>39000</v>
      </c>
      <c r="M11" s="43"/>
      <c r="N11" s="31"/>
      <c r="O11" s="31"/>
      <c r="P11" s="31">
        <f aca="true" t="shared" si="10" ref="P11:P42">IF(I11+J11+K11-L11-M11-N11-O11&lt;0,0,I11+J11+K11-L11-M11-N11-O11)</f>
        <v>38400</v>
      </c>
      <c r="Q11" s="31">
        <f aca="true" t="shared" si="11" ref="Q11:Q42">P11</f>
        <v>38400</v>
      </c>
      <c r="R11" s="31">
        <v>11520</v>
      </c>
      <c r="S11" s="31">
        <f aca="true" t="shared" si="12" ref="S11:S42">Q11-R11</f>
        <v>26880</v>
      </c>
      <c r="T11" s="31">
        <f aca="true" t="shared" si="13" ref="T11:T42">P11-Q11</f>
        <v>0</v>
      </c>
      <c r="U11" s="31">
        <f aca="true" t="shared" si="14" ref="U11:U42">IF(I11+J11+K11-L11-M11-N11-O11&lt;0,-(I11+J11+K11-L11-M11-N11-O11),0)</f>
        <v>0</v>
      </c>
    </row>
    <row r="12" spans="1:21" s="6" customFormat="1" ht="30" customHeight="1">
      <c r="A12" s="29">
        <v>601004</v>
      </c>
      <c r="B12" s="29" t="s">
        <v>51</v>
      </c>
      <c r="C12" s="29" t="s">
        <v>51</v>
      </c>
      <c r="D12" s="30">
        <v>100</v>
      </c>
      <c r="E12" s="31">
        <f t="shared" si="6"/>
        <v>200000</v>
      </c>
      <c r="F12" s="30">
        <v>100</v>
      </c>
      <c r="G12" s="31">
        <f t="shared" si="7"/>
        <v>200000</v>
      </c>
      <c r="H12" s="32">
        <v>0.3</v>
      </c>
      <c r="I12" s="31">
        <f t="shared" si="8"/>
        <v>60000</v>
      </c>
      <c r="J12" s="31">
        <f t="shared" si="9"/>
        <v>60000</v>
      </c>
      <c r="K12" s="31"/>
      <c r="L12" s="43">
        <v>61200</v>
      </c>
      <c r="M12" s="43"/>
      <c r="N12" s="31"/>
      <c r="O12" s="31"/>
      <c r="P12" s="31">
        <f t="shared" si="10"/>
        <v>58800</v>
      </c>
      <c r="Q12" s="31">
        <f t="shared" si="11"/>
        <v>58800</v>
      </c>
      <c r="R12" s="31">
        <v>17640</v>
      </c>
      <c r="S12" s="31">
        <f t="shared" si="12"/>
        <v>41160</v>
      </c>
      <c r="T12" s="31">
        <f t="shared" si="13"/>
        <v>0</v>
      </c>
      <c r="U12" s="31">
        <f t="shared" si="14"/>
        <v>0</v>
      </c>
    </row>
    <row r="13" spans="1:21" s="6" customFormat="1" ht="30" customHeight="1">
      <c r="A13" s="29">
        <v>601003</v>
      </c>
      <c r="B13" s="29" t="s">
        <v>52</v>
      </c>
      <c r="C13" s="29" t="s">
        <v>52</v>
      </c>
      <c r="D13" s="30">
        <v>73</v>
      </c>
      <c r="E13" s="31">
        <f t="shared" si="6"/>
        <v>146000</v>
      </c>
      <c r="F13" s="30">
        <v>73</v>
      </c>
      <c r="G13" s="31">
        <f t="shared" si="7"/>
        <v>146000</v>
      </c>
      <c r="H13" s="32">
        <v>0.3</v>
      </c>
      <c r="I13" s="31">
        <f t="shared" si="8"/>
        <v>43800</v>
      </c>
      <c r="J13" s="31">
        <f t="shared" si="9"/>
        <v>43800</v>
      </c>
      <c r="K13" s="31"/>
      <c r="L13" s="43">
        <v>47400</v>
      </c>
      <c r="M13" s="43"/>
      <c r="N13" s="31"/>
      <c r="O13" s="31"/>
      <c r="P13" s="31">
        <f t="shared" si="10"/>
        <v>40200</v>
      </c>
      <c r="Q13" s="31">
        <f t="shared" si="11"/>
        <v>40200</v>
      </c>
      <c r="R13" s="31">
        <v>12060</v>
      </c>
      <c r="S13" s="31">
        <f t="shared" si="12"/>
        <v>28140</v>
      </c>
      <c r="T13" s="31">
        <f t="shared" si="13"/>
        <v>0</v>
      </c>
      <c r="U13" s="31">
        <f t="shared" si="14"/>
        <v>0</v>
      </c>
    </row>
    <row r="14" spans="1:21" s="6" customFormat="1" ht="30" customHeight="1">
      <c r="A14" s="29">
        <v>601005</v>
      </c>
      <c r="B14" s="29" t="s">
        <v>53</v>
      </c>
      <c r="C14" s="29" t="s">
        <v>53</v>
      </c>
      <c r="D14" s="30">
        <v>89</v>
      </c>
      <c r="E14" s="31">
        <f t="shared" si="6"/>
        <v>178000</v>
      </c>
      <c r="F14" s="30">
        <v>90</v>
      </c>
      <c r="G14" s="31">
        <f t="shared" si="7"/>
        <v>180000</v>
      </c>
      <c r="H14" s="32">
        <v>0.3</v>
      </c>
      <c r="I14" s="31">
        <f t="shared" si="8"/>
        <v>53400</v>
      </c>
      <c r="J14" s="31">
        <f t="shared" si="9"/>
        <v>54000</v>
      </c>
      <c r="K14" s="31"/>
      <c r="L14" s="43">
        <v>58800</v>
      </c>
      <c r="M14" s="43"/>
      <c r="N14" s="31"/>
      <c r="O14" s="31"/>
      <c r="P14" s="31">
        <f t="shared" si="10"/>
        <v>48600</v>
      </c>
      <c r="Q14" s="31">
        <f t="shared" si="11"/>
        <v>48600</v>
      </c>
      <c r="R14" s="31">
        <v>14580</v>
      </c>
      <c r="S14" s="31">
        <f t="shared" si="12"/>
        <v>34020</v>
      </c>
      <c r="T14" s="31">
        <f t="shared" si="13"/>
        <v>0</v>
      </c>
      <c r="U14" s="31">
        <f t="shared" si="14"/>
        <v>0</v>
      </c>
    </row>
    <row r="15" spans="1:21" s="6" customFormat="1" ht="30" customHeight="1">
      <c r="A15" s="29">
        <v>601006</v>
      </c>
      <c r="B15" s="29" t="s">
        <v>54</v>
      </c>
      <c r="C15" s="29" t="s">
        <v>54</v>
      </c>
      <c r="D15" s="30">
        <v>146</v>
      </c>
      <c r="E15" s="31">
        <f t="shared" si="6"/>
        <v>292000</v>
      </c>
      <c r="F15" s="30">
        <v>161</v>
      </c>
      <c r="G15" s="31">
        <f t="shared" si="7"/>
        <v>322000</v>
      </c>
      <c r="H15" s="32">
        <v>0.3</v>
      </c>
      <c r="I15" s="31">
        <f t="shared" si="8"/>
        <v>87600</v>
      </c>
      <c r="J15" s="31">
        <f t="shared" si="9"/>
        <v>96600</v>
      </c>
      <c r="K15" s="31"/>
      <c r="L15" s="43">
        <v>76800</v>
      </c>
      <c r="M15" s="43"/>
      <c r="N15" s="31"/>
      <c r="O15" s="31"/>
      <c r="P15" s="31">
        <f t="shared" si="10"/>
        <v>107400</v>
      </c>
      <c r="Q15" s="31">
        <f t="shared" si="11"/>
        <v>107400</v>
      </c>
      <c r="R15" s="31">
        <v>32220</v>
      </c>
      <c r="S15" s="31">
        <f t="shared" si="12"/>
        <v>75180</v>
      </c>
      <c r="T15" s="31">
        <f t="shared" si="13"/>
        <v>0</v>
      </c>
      <c r="U15" s="31">
        <f t="shared" si="14"/>
        <v>0</v>
      </c>
    </row>
    <row r="16" spans="1:21" s="6" customFormat="1" ht="30" customHeight="1">
      <c r="A16" s="29">
        <v>601007</v>
      </c>
      <c r="B16" s="29" t="s">
        <v>55</v>
      </c>
      <c r="C16" s="29" t="s">
        <v>55</v>
      </c>
      <c r="D16" s="30">
        <v>104</v>
      </c>
      <c r="E16" s="31">
        <f t="shared" si="6"/>
        <v>208000</v>
      </c>
      <c r="F16" s="30">
        <v>125</v>
      </c>
      <c r="G16" s="31">
        <f t="shared" si="7"/>
        <v>250000</v>
      </c>
      <c r="H16" s="32">
        <v>0.3</v>
      </c>
      <c r="I16" s="31">
        <f t="shared" si="8"/>
        <v>62400</v>
      </c>
      <c r="J16" s="31">
        <f t="shared" si="9"/>
        <v>75000</v>
      </c>
      <c r="K16" s="31"/>
      <c r="L16" s="43">
        <v>94800</v>
      </c>
      <c r="M16" s="43"/>
      <c r="N16" s="31"/>
      <c r="O16" s="31"/>
      <c r="P16" s="31">
        <f t="shared" si="10"/>
        <v>42600</v>
      </c>
      <c r="Q16" s="31">
        <f t="shared" si="11"/>
        <v>42600</v>
      </c>
      <c r="R16" s="31">
        <v>12780</v>
      </c>
      <c r="S16" s="31">
        <f t="shared" si="12"/>
        <v>29820</v>
      </c>
      <c r="T16" s="31">
        <f t="shared" si="13"/>
        <v>0</v>
      </c>
      <c r="U16" s="31">
        <f t="shared" si="14"/>
        <v>0</v>
      </c>
    </row>
    <row r="17" spans="1:21" s="6" customFormat="1" ht="30" customHeight="1">
      <c r="A17" s="29">
        <v>601008</v>
      </c>
      <c r="B17" s="29" t="s">
        <v>56</v>
      </c>
      <c r="C17" s="29" t="s">
        <v>56</v>
      </c>
      <c r="D17" s="30">
        <v>146</v>
      </c>
      <c r="E17" s="31">
        <f t="shared" si="6"/>
        <v>292000</v>
      </c>
      <c r="F17" s="30">
        <v>160</v>
      </c>
      <c r="G17" s="31">
        <f t="shared" si="7"/>
        <v>320000</v>
      </c>
      <c r="H17" s="32">
        <v>0.3</v>
      </c>
      <c r="I17" s="31">
        <f t="shared" si="8"/>
        <v>87600</v>
      </c>
      <c r="J17" s="31">
        <f t="shared" si="9"/>
        <v>96000</v>
      </c>
      <c r="K17" s="31"/>
      <c r="L17" s="43">
        <v>97200</v>
      </c>
      <c r="M17" s="43"/>
      <c r="N17" s="31"/>
      <c r="O17" s="31"/>
      <c r="P17" s="31">
        <f t="shared" si="10"/>
        <v>86400</v>
      </c>
      <c r="Q17" s="31">
        <f t="shared" si="11"/>
        <v>86400</v>
      </c>
      <c r="R17" s="31">
        <v>25920</v>
      </c>
      <c r="S17" s="31">
        <f t="shared" si="12"/>
        <v>60480</v>
      </c>
      <c r="T17" s="31">
        <f t="shared" si="13"/>
        <v>0</v>
      </c>
      <c r="U17" s="31">
        <f t="shared" si="14"/>
        <v>0</v>
      </c>
    </row>
    <row r="18" spans="1:21" s="6" customFormat="1" ht="30" customHeight="1">
      <c r="A18" s="29">
        <v>601009</v>
      </c>
      <c r="B18" s="29" t="s">
        <v>57</v>
      </c>
      <c r="C18" s="29" t="s">
        <v>57</v>
      </c>
      <c r="D18" s="30">
        <v>98</v>
      </c>
      <c r="E18" s="31">
        <f t="shared" si="6"/>
        <v>196000</v>
      </c>
      <c r="F18" s="30">
        <v>88</v>
      </c>
      <c r="G18" s="31">
        <f t="shared" si="7"/>
        <v>176000</v>
      </c>
      <c r="H18" s="32">
        <v>0.3</v>
      </c>
      <c r="I18" s="31">
        <f t="shared" si="8"/>
        <v>58800</v>
      </c>
      <c r="J18" s="31">
        <f t="shared" si="9"/>
        <v>52800</v>
      </c>
      <c r="K18" s="31"/>
      <c r="L18" s="43">
        <v>88800</v>
      </c>
      <c r="M18" s="43"/>
      <c r="N18" s="31"/>
      <c r="O18" s="31"/>
      <c r="P18" s="31">
        <f t="shared" si="10"/>
        <v>22800</v>
      </c>
      <c r="Q18" s="31">
        <f t="shared" si="11"/>
        <v>22800</v>
      </c>
      <c r="R18" s="31">
        <v>6840</v>
      </c>
      <c r="S18" s="31">
        <f t="shared" si="12"/>
        <v>15960</v>
      </c>
      <c r="T18" s="31">
        <f t="shared" si="13"/>
        <v>0</v>
      </c>
      <c r="U18" s="31">
        <f t="shared" si="14"/>
        <v>0</v>
      </c>
    </row>
    <row r="19" spans="1:21" s="6" customFormat="1" ht="30" customHeight="1">
      <c r="A19" s="29">
        <v>601010</v>
      </c>
      <c r="B19" s="29" t="s">
        <v>58</v>
      </c>
      <c r="C19" s="29" t="s">
        <v>58</v>
      </c>
      <c r="D19" s="30">
        <v>36</v>
      </c>
      <c r="E19" s="31">
        <f t="shared" si="6"/>
        <v>72000</v>
      </c>
      <c r="F19" s="30">
        <v>58</v>
      </c>
      <c r="G19" s="31">
        <f t="shared" si="7"/>
        <v>116000</v>
      </c>
      <c r="H19" s="32">
        <v>0.3</v>
      </c>
      <c r="I19" s="31">
        <f t="shared" si="8"/>
        <v>21600</v>
      </c>
      <c r="J19" s="31">
        <f t="shared" si="9"/>
        <v>34800</v>
      </c>
      <c r="K19" s="31"/>
      <c r="L19" s="43">
        <v>33000</v>
      </c>
      <c r="M19" s="43"/>
      <c r="N19" s="31"/>
      <c r="O19" s="31"/>
      <c r="P19" s="31">
        <f t="shared" si="10"/>
        <v>23400</v>
      </c>
      <c r="Q19" s="31">
        <f t="shared" si="11"/>
        <v>23400</v>
      </c>
      <c r="R19" s="31">
        <v>7020</v>
      </c>
      <c r="S19" s="31">
        <f t="shared" si="12"/>
        <v>16380</v>
      </c>
      <c r="T19" s="31">
        <f t="shared" si="13"/>
        <v>0</v>
      </c>
      <c r="U19" s="31">
        <f t="shared" si="14"/>
        <v>0</v>
      </c>
    </row>
    <row r="20" spans="1:21" s="6" customFormat="1" ht="30" customHeight="1">
      <c r="A20" s="29">
        <v>601012</v>
      </c>
      <c r="B20" s="29" t="s">
        <v>59</v>
      </c>
      <c r="C20" s="29" t="s">
        <v>60</v>
      </c>
      <c r="D20" s="30">
        <v>225</v>
      </c>
      <c r="E20" s="31">
        <f t="shared" si="6"/>
        <v>450000</v>
      </c>
      <c r="F20" s="30">
        <v>250</v>
      </c>
      <c r="G20" s="31">
        <f t="shared" si="7"/>
        <v>500000</v>
      </c>
      <c r="H20" s="32">
        <v>0.3</v>
      </c>
      <c r="I20" s="31">
        <f t="shared" si="8"/>
        <v>135000</v>
      </c>
      <c r="J20" s="31">
        <f t="shared" si="9"/>
        <v>150000</v>
      </c>
      <c r="K20" s="31"/>
      <c r="L20" s="43">
        <v>200400</v>
      </c>
      <c r="M20" s="43"/>
      <c r="N20" s="31"/>
      <c r="O20" s="31"/>
      <c r="P20" s="31">
        <f t="shared" si="10"/>
        <v>84600</v>
      </c>
      <c r="Q20" s="31">
        <f t="shared" si="11"/>
        <v>84600</v>
      </c>
      <c r="R20" s="31">
        <v>25380</v>
      </c>
      <c r="S20" s="31">
        <f t="shared" si="12"/>
        <v>59220</v>
      </c>
      <c r="T20" s="31">
        <f t="shared" si="13"/>
        <v>0</v>
      </c>
      <c r="U20" s="31">
        <f t="shared" si="14"/>
        <v>0</v>
      </c>
    </row>
    <row r="21" spans="1:21" s="6" customFormat="1" ht="30" customHeight="1">
      <c r="A21" s="29">
        <v>601013</v>
      </c>
      <c r="B21" s="29" t="s">
        <v>61</v>
      </c>
      <c r="C21" s="29" t="s">
        <v>62</v>
      </c>
      <c r="D21" s="30">
        <v>229</v>
      </c>
      <c r="E21" s="31">
        <f t="shared" si="6"/>
        <v>458000</v>
      </c>
      <c r="F21" s="30">
        <v>232</v>
      </c>
      <c r="G21" s="31">
        <f t="shared" si="7"/>
        <v>464000</v>
      </c>
      <c r="H21" s="32">
        <v>0.3</v>
      </c>
      <c r="I21" s="31">
        <f t="shared" si="8"/>
        <v>137400</v>
      </c>
      <c r="J21" s="31">
        <f t="shared" si="9"/>
        <v>139200</v>
      </c>
      <c r="K21" s="31"/>
      <c r="L21" s="43">
        <v>138600</v>
      </c>
      <c r="M21" s="43"/>
      <c r="N21" s="31"/>
      <c r="O21" s="31"/>
      <c r="P21" s="31">
        <f t="shared" si="10"/>
        <v>138000</v>
      </c>
      <c r="Q21" s="31">
        <f t="shared" si="11"/>
        <v>138000</v>
      </c>
      <c r="R21" s="31">
        <v>41400</v>
      </c>
      <c r="S21" s="31">
        <f t="shared" si="12"/>
        <v>96600</v>
      </c>
      <c r="T21" s="31">
        <f t="shared" si="13"/>
        <v>0</v>
      </c>
      <c r="U21" s="31">
        <f t="shared" si="14"/>
        <v>0</v>
      </c>
    </row>
    <row r="22" spans="1:21" s="6" customFormat="1" ht="30" customHeight="1">
      <c r="A22" s="33">
        <v>603</v>
      </c>
      <c r="B22" s="33" t="s">
        <v>63</v>
      </c>
      <c r="C22" s="33" t="s">
        <v>63</v>
      </c>
      <c r="D22" s="25">
        <f aca="true" t="shared" si="15" ref="D22:K22">SUM(D23:D26)</f>
        <v>1965</v>
      </c>
      <c r="E22" s="25">
        <f t="shared" si="15"/>
        <v>3930000</v>
      </c>
      <c r="F22" s="25">
        <f t="shared" si="15"/>
        <v>1985</v>
      </c>
      <c r="G22" s="25">
        <f t="shared" si="15"/>
        <v>3970000</v>
      </c>
      <c r="H22" s="26"/>
      <c r="I22" s="25">
        <f aca="true" t="shared" si="16" ref="H22:U22">SUM(I23:I26)</f>
        <v>1179000</v>
      </c>
      <c r="J22" s="25">
        <f t="shared" si="16"/>
        <v>1191000</v>
      </c>
      <c r="K22" s="25">
        <f t="shared" si="16"/>
        <v>0</v>
      </c>
      <c r="L22" s="25">
        <f t="shared" si="16"/>
        <v>1353000</v>
      </c>
      <c r="M22" s="25">
        <f t="shared" si="16"/>
        <v>0</v>
      </c>
      <c r="N22" s="25">
        <f t="shared" si="16"/>
        <v>0</v>
      </c>
      <c r="O22" s="25">
        <f t="shared" si="16"/>
        <v>0</v>
      </c>
      <c r="P22" s="25">
        <f t="shared" si="16"/>
        <v>1017000</v>
      </c>
      <c r="Q22" s="25">
        <f t="shared" si="16"/>
        <v>1017000</v>
      </c>
      <c r="R22" s="25">
        <f t="shared" si="16"/>
        <v>305100</v>
      </c>
      <c r="S22" s="25">
        <f t="shared" si="16"/>
        <v>711900</v>
      </c>
      <c r="T22" s="25">
        <f t="shared" si="16"/>
        <v>0</v>
      </c>
      <c r="U22" s="25">
        <f t="shared" si="16"/>
        <v>0</v>
      </c>
    </row>
    <row r="23" spans="1:21" s="6" customFormat="1" ht="30" customHeight="1">
      <c r="A23" s="34">
        <v>603001</v>
      </c>
      <c r="B23" s="34" t="s">
        <v>64</v>
      </c>
      <c r="C23" s="34" t="s">
        <v>65</v>
      </c>
      <c r="D23" s="30">
        <v>1845</v>
      </c>
      <c r="E23" s="31">
        <f t="shared" si="6"/>
        <v>3690000</v>
      </c>
      <c r="F23" s="30">
        <v>1890</v>
      </c>
      <c r="G23" s="31">
        <f t="shared" si="7"/>
        <v>3780000</v>
      </c>
      <c r="H23" s="32">
        <v>0.3</v>
      </c>
      <c r="I23" s="31">
        <f t="shared" si="8"/>
        <v>1107000</v>
      </c>
      <c r="J23" s="31">
        <f t="shared" si="9"/>
        <v>1134000</v>
      </c>
      <c r="K23" s="31"/>
      <c r="L23" s="43">
        <v>1273200</v>
      </c>
      <c r="M23" s="43"/>
      <c r="N23" s="31"/>
      <c r="O23" s="31"/>
      <c r="P23" s="31">
        <f t="shared" si="10"/>
        <v>967800</v>
      </c>
      <c r="Q23" s="31">
        <f t="shared" si="11"/>
        <v>967800</v>
      </c>
      <c r="R23" s="31">
        <v>290340</v>
      </c>
      <c r="S23" s="31">
        <f t="shared" si="12"/>
        <v>677460</v>
      </c>
      <c r="T23" s="31">
        <f t="shared" si="13"/>
        <v>0</v>
      </c>
      <c r="U23" s="31">
        <f t="shared" si="14"/>
        <v>0</v>
      </c>
    </row>
    <row r="24" spans="1:21" s="6" customFormat="1" ht="30" customHeight="1">
      <c r="A24" s="34">
        <v>603001</v>
      </c>
      <c r="B24" s="34" t="s">
        <v>64</v>
      </c>
      <c r="C24" s="34" t="s">
        <v>66</v>
      </c>
      <c r="D24" s="30">
        <v>50</v>
      </c>
      <c r="E24" s="31">
        <f t="shared" si="6"/>
        <v>100000</v>
      </c>
      <c r="F24" s="30">
        <v>50</v>
      </c>
      <c r="G24" s="31">
        <f t="shared" si="7"/>
        <v>100000</v>
      </c>
      <c r="H24" s="32">
        <v>0.3</v>
      </c>
      <c r="I24" s="31">
        <f t="shared" si="8"/>
        <v>30000</v>
      </c>
      <c r="J24" s="31">
        <f t="shared" si="9"/>
        <v>30000</v>
      </c>
      <c r="K24" s="31"/>
      <c r="L24" s="43">
        <v>34800</v>
      </c>
      <c r="M24" s="43"/>
      <c r="N24" s="31"/>
      <c r="O24" s="31"/>
      <c r="P24" s="31">
        <f t="shared" si="10"/>
        <v>25200</v>
      </c>
      <c r="Q24" s="31">
        <f t="shared" si="11"/>
        <v>25200</v>
      </c>
      <c r="R24" s="31">
        <v>7560</v>
      </c>
      <c r="S24" s="31">
        <f t="shared" si="12"/>
        <v>17640</v>
      </c>
      <c r="T24" s="31">
        <f t="shared" si="13"/>
        <v>0</v>
      </c>
      <c r="U24" s="31">
        <f t="shared" si="14"/>
        <v>0</v>
      </c>
    </row>
    <row r="25" spans="1:21" s="6" customFormat="1" ht="30" customHeight="1">
      <c r="A25" s="34">
        <v>603002</v>
      </c>
      <c r="B25" s="34" t="s">
        <v>67</v>
      </c>
      <c r="C25" s="34" t="s">
        <v>67</v>
      </c>
      <c r="D25" s="30">
        <v>5</v>
      </c>
      <c r="E25" s="31">
        <f t="shared" si="6"/>
        <v>10000</v>
      </c>
      <c r="F25" s="30">
        <v>0</v>
      </c>
      <c r="G25" s="31">
        <f t="shared" si="7"/>
        <v>0</v>
      </c>
      <c r="H25" s="32">
        <v>0.3</v>
      </c>
      <c r="I25" s="31">
        <f t="shared" si="8"/>
        <v>3000</v>
      </c>
      <c r="J25" s="31">
        <f t="shared" si="9"/>
        <v>0</v>
      </c>
      <c r="K25" s="31"/>
      <c r="L25" s="43">
        <v>3000</v>
      </c>
      <c r="M25" s="43"/>
      <c r="N25" s="31"/>
      <c r="O25" s="31"/>
      <c r="P25" s="31">
        <f t="shared" si="10"/>
        <v>0</v>
      </c>
      <c r="Q25" s="31">
        <f t="shared" si="11"/>
        <v>0</v>
      </c>
      <c r="R25" s="31">
        <v>0</v>
      </c>
      <c r="S25" s="31">
        <f t="shared" si="12"/>
        <v>0</v>
      </c>
      <c r="T25" s="31">
        <f t="shared" si="13"/>
        <v>0</v>
      </c>
      <c r="U25" s="31">
        <f t="shared" si="14"/>
        <v>0</v>
      </c>
    </row>
    <row r="26" spans="1:21" s="6" customFormat="1" ht="30" customHeight="1">
      <c r="A26" s="34">
        <v>603003</v>
      </c>
      <c r="B26" s="34" t="s">
        <v>68</v>
      </c>
      <c r="C26" s="34" t="s">
        <v>68</v>
      </c>
      <c r="D26" s="30">
        <v>65</v>
      </c>
      <c r="E26" s="31">
        <f t="shared" si="6"/>
        <v>130000</v>
      </c>
      <c r="F26" s="30">
        <v>45</v>
      </c>
      <c r="G26" s="31">
        <f t="shared" si="7"/>
        <v>90000</v>
      </c>
      <c r="H26" s="32">
        <v>0.3</v>
      </c>
      <c r="I26" s="31">
        <f t="shared" si="8"/>
        <v>39000</v>
      </c>
      <c r="J26" s="31">
        <f t="shared" si="9"/>
        <v>27000</v>
      </c>
      <c r="K26" s="31"/>
      <c r="L26" s="43">
        <v>42000</v>
      </c>
      <c r="M26" s="43"/>
      <c r="N26" s="31"/>
      <c r="O26" s="31"/>
      <c r="P26" s="31">
        <f t="shared" si="10"/>
        <v>24000</v>
      </c>
      <c r="Q26" s="31">
        <f t="shared" si="11"/>
        <v>24000</v>
      </c>
      <c r="R26" s="31">
        <v>7200</v>
      </c>
      <c r="S26" s="31">
        <f t="shared" si="12"/>
        <v>16800</v>
      </c>
      <c r="T26" s="31">
        <f t="shared" si="13"/>
        <v>0</v>
      </c>
      <c r="U26" s="31">
        <f t="shared" si="14"/>
        <v>0</v>
      </c>
    </row>
    <row r="27" spans="1:21" s="6" customFormat="1" ht="30" customHeight="1">
      <c r="A27" s="35">
        <v>604</v>
      </c>
      <c r="B27" s="35" t="s">
        <v>69</v>
      </c>
      <c r="C27" s="35" t="s">
        <v>69</v>
      </c>
      <c r="D27" s="36">
        <f aca="true" t="shared" si="17" ref="D27:K27">SUM(D28:D34)</f>
        <v>13321</v>
      </c>
      <c r="E27" s="36">
        <f t="shared" si="17"/>
        <v>26642000</v>
      </c>
      <c r="F27" s="36">
        <f t="shared" si="17"/>
        <v>14191</v>
      </c>
      <c r="G27" s="36">
        <f t="shared" si="17"/>
        <v>28382000</v>
      </c>
      <c r="H27" s="37"/>
      <c r="I27" s="36">
        <f aca="true" t="shared" si="18" ref="H27:U27">SUM(I28:I34)</f>
        <v>25185200</v>
      </c>
      <c r="J27" s="36">
        <f t="shared" si="18"/>
        <v>26674700</v>
      </c>
      <c r="K27" s="36">
        <f t="shared" si="18"/>
        <v>0</v>
      </c>
      <c r="L27" s="36">
        <f t="shared" si="18"/>
        <v>28466000</v>
      </c>
      <c r="M27" s="36">
        <f t="shared" si="18"/>
        <v>0</v>
      </c>
      <c r="N27" s="36">
        <f t="shared" si="18"/>
        <v>0</v>
      </c>
      <c r="O27" s="36">
        <f t="shared" si="18"/>
        <v>0</v>
      </c>
      <c r="P27" s="36">
        <f t="shared" si="18"/>
        <v>23393900</v>
      </c>
      <c r="Q27" s="36">
        <f t="shared" si="18"/>
        <v>23393900</v>
      </c>
      <c r="R27" s="36">
        <f t="shared" si="18"/>
        <v>9118170</v>
      </c>
      <c r="S27" s="36">
        <f t="shared" si="18"/>
        <v>14275730</v>
      </c>
      <c r="T27" s="36">
        <f t="shared" si="18"/>
        <v>0</v>
      </c>
      <c r="U27" s="36">
        <f t="shared" si="18"/>
        <v>0</v>
      </c>
    </row>
    <row r="28" spans="1:21" s="6" customFormat="1" ht="30" customHeight="1">
      <c r="A28" s="38">
        <v>604001</v>
      </c>
      <c r="B28" s="38" t="s">
        <v>70</v>
      </c>
      <c r="C28" s="38" t="s">
        <v>71</v>
      </c>
      <c r="D28" s="30">
        <v>934</v>
      </c>
      <c r="E28" s="31">
        <f t="shared" si="6"/>
        <v>1868000</v>
      </c>
      <c r="F28" s="30">
        <v>911</v>
      </c>
      <c r="G28" s="31">
        <f t="shared" si="7"/>
        <v>1822000</v>
      </c>
      <c r="H28" s="32">
        <v>0.85</v>
      </c>
      <c r="I28" s="31">
        <f t="shared" si="8"/>
        <v>1587800</v>
      </c>
      <c r="J28" s="31">
        <f t="shared" si="9"/>
        <v>1548700</v>
      </c>
      <c r="K28" s="31"/>
      <c r="L28" s="43">
        <v>1768000</v>
      </c>
      <c r="M28" s="43"/>
      <c r="N28" s="31"/>
      <c r="O28" s="31"/>
      <c r="P28" s="31">
        <f t="shared" si="10"/>
        <v>1368500</v>
      </c>
      <c r="Q28" s="31">
        <f t="shared" si="11"/>
        <v>1368500</v>
      </c>
      <c r="R28" s="31">
        <v>410550</v>
      </c>
      <c r="S28" s="31">
        <f t="shared" si="12"/>
        <v>957950</v>
      </c>
      <c r="T28" s="31">
        <f t="shared" si="13"/>
        <v>0</v>
      </c>
      <c r="U28" s="31">
        <f t="shared" si="14"/>
        <v>0</v>
      </c>
    </row>
    <row r="29" spans="1:21" s="6" customFormat="1" ht="30" customHeight="1">
      <c r="A29" s="38">
        <v>604002</v>
      </c>
      <c r="B29" s="38" t="s">
        <v>72</v>
      </c>
      <c r="C29" s="38" t="s">
        <v>72</v>
      </c>
      <c r="D29" s="30">
        <v>1328</v>
      </c>
      <c r="E29" s="31">
        <f t="shared" si="6"/>
        <v>2656000</v>
      </c>
      <c r="F29" s="30">
        <v>1500</v>
      </c>
      <c r="G29" s="31">
        <f t="shared" si="7"/>
        <v>3000000</v>
      </c>
      <c r="H29" s="32">
        <v>0.85</v>
      </c>
      <c r="I29" s="31">
        <f t="shared" si="8"/>
        <v>2257600</v>
      </c>
      <c r="J29" s="31">
        <f t="shared" si="9"/>
        <v>2550000</v>
      </c>
      <c r="K29" s="31"/>
      <c r="L29" s="43">
        <v>3400000</v>
      </c>
      <c r="M29" s="43"/>
      <c r="N29" s="31"/>
      <c r="O29" s="31"/>
      <c r="P29" s="31">
        <f t="shared" si="10"/>
        <v>1407600</v>
      </c>
      <c r="Q29" s="31">
        <f t="shared" si="11"/>
        <v>1407600</v>
      </c>
      <c r="R29" s="31">
        <v>422280</v>
      </c>
      <c r="S29" s="31">
        <f t="shared" si="12"/>
        <v>985320</v>
      </c>
      <c r="T29" s="31">
        <f t="shared" si="13"/>
        <v>0</v>
      </c>
      <c r="U29" s="31">
        <f t="shared" si="14"/>
        <v>0</v>
      </c>
    </row>
    <row r="30" spans="1:21" s="6" customFormat="1" ht="30" customHeight="1">
      <c r="A30" s="38">
        <v>604003</v>
      </c>
      <c r="B30" s="38" t="s">
        <v>73</v>
      </c>
      <c r="C30" s="38" t="s">
        <v>73</v>
      </c>
      <c r="D30" s="30">
        <v>881</v>
      </c>
      <c r="E30" s="31">
        <f t="shared" si="6"/>
        <v>1762000</v>
      </c>
      <c r="F30" s="30">
        <v>1000</v>
      </c>
      <c r="G30" s="31">
        <f t="shared" si="7"/>
        <v>2000000</v>
      </c>
      <c r="H30" s="32">
        <v>0.85</v>
      </c>
      <c r="I30" s="31">
        <f t="shared" si="8"/>
        <v>1497700</v>
      </c>
      <c r="J30" s="31">
        <f t="shared" si="9"/>
        <v>1700000</v>
      </c>
      <c r="K30" s="31"/>
      <c r="L30" s="43">
        <v>1700000</v>
      </c>
      <c r="M30" s="43"/>
      <c r="N30" s="31"/>
      <c r="O30" s="31"/>
      <c r="P30" s="31">
        <f t="shared" si="10"/>
        <v>1497700</v>
      </c>
      <c r="Q30" s="31">
        <f t="shared" si="11"/>
        <v>1497700</v>
      </c>
      <c r="R30" s="31">
        <v>449310</v>
      </c>
      <c r="S30" s="31">
        <f t="shared" si="12"/>
        <v>1048390</v>
      </c>
      <c r="T30" s="31">
        <f t="shared" si="13"/>
        <v>0</v>
      </c>
      <c r="U30" s="31">
        <f t="shared" si="14"/>
        <v>0</v>
      </c>
    </row>
    <row r="31" spans="1:21" s="6" customFormat="1" ht="30" customHeight="1">
      <c r="A31" s="38">
        <v>604004</v>
      </c>
      <c r="B31" s="38" t="s">
        <v>74</v>
      </c>
      <c r="C31" s="38" t="s">
        <v>74</v>
      </c>
      <c r="D31" s="30">
        <v>949</v>
      </c>
      <c r="E31" s="31">
        <f t="shared" si="6"/>
        <v>1898000</v>
      </c>
      <c r="F31" s="30">
        <v>1500</v>
      </c>
      <c r="G31" s="31">
        <f t="shared" si="7"/>
        <v>3000000</v>
      </c>
      <c r="H31" s="32">
        <v>0.85</v>
      </c>
      <c r="I31" s="31">
        <f t="shared" si="8"/>
        <v>1613300</v>
      </c>
      <c r="J31" s="31">
        <f t="shared" si="9"/>
        <v>2550000</v>
      </c>
      <c r="K31" s="31"/>
      <c r="L31" s="43">
        <v>3060000</v>
      </c>
      <c r="M31" s="43"/>
      <c r="N31" s="31"/>
      <c r="O31" s="31"/>
      <c r="P31" s="31">
        <f t="shared" si="10"/>
        <v>1103300</v>
      </c>
      <c r="Q31" s="31">
        <f t="shared" si="11"/>
        <v>1103300</v>
      </c>
      <c r="R31" s="31">
        <v>330990</v>
      </c>
      <c r="S31" s="31">
        <f t="shared" si="12"/>
        <v>772310</v>
      </c>
      <c r="T31" s="31">
        <f t="shared" si="13"/>
        <v>0</v>
      </c>
      <c r="U31" s="31">
        <f t="shared" si="14"/>
        <v>0</v>
      </c>
    </row>
    <row r="32" spans="1:21" s="6" customFormat="1" ht="30" customHeight="1">
      <c r="A32" s="38">
        <v>604005</v>
      </c>
      <c r="B32" s="38" t="s">
        <v>75</v>
      </c>
      <c r="C32" s="38" t="s">
        <v>75</v>
      </c>
      <c r="D32" s="30">
        <v>764</v>
      </c>
      <c r="E32" s="31">
        <f t="shared" si="6"/>
        <v>1528000</v>
      </c>
      <c r="F32" s="30">
        <v>780</v>
      </c>
      <c r="G32" s="31">
        <f t="shared" si="7"/>
        <v>1560000</v>
      </c>
      <c r="H32" s="32">
        <v>0.85</v>
      </c>
      <c r="I32" s="31">
        <f t="shared" si="8"/>
        <v>1298800</v>
      </c>
      <c r="J32" s="31">
        <f t="shared" si="9"/>
        <v>1326000</v>
      </c>
      <c r="K32" s="31"/>
      <c r="L32" s="43">
        <v>1360000</v>
      </c>
      <c r="M32" s="43"/>
      <c r="N32" s="31"/>
      <c r="O32" s="31"/>
      <c r="P32" s="31">
        <f t="shared" si="10"/>
        <v>1264800</v>
      </c>
      <c r="Q32" s="31">
        <f t="shared" si="11"/>
        <v>1264800</v>
      </c>
      <c r="R32" s="31">
        <v>379440</v>
      </c>
      <c r="S32" s="31">
        <f t="shared" si="12"/>
        <v>885360</v>
      </c>
      <c r="T32" s="31">
        <f t="shared" si="13"/>
        <v>0</v>
      </c>
      <c r="U32" s="31">
        <f t="shared" si="14"/>
        <v>0</v>
      </c>
    </row>
    <row r="33" spans="1:21" s="6" customFormat="1" ht="30" customHeight="1">
      <c r="A33" s="38">
        <v>604006</v>
      </c>
      <c r="B33" s="38" t="s">
        <v>76</v>
      </c>
      <c r="C33" s="38" t="s">
        <v>76</v>
      </c>
      <c r="D33" s="30">
        <v>4900</v>
      </c>
      <c r="E33" s="31">
        <f t="shared" si="6"/>
        <v>9800000</v>
      </c>
      <c r="F33" s="30">
        <v>4900</v>
      </c>
      <c r="G33" s="31">
        <f t="shared" si="7"/>
        <v>9800000</v>
      </c>
      <c r="H33" s="32">
        <v>1</v>
      </c>
      <c r="I33" s="31">
        <f t="shared" si="8"/>
        <v>9800000</v>
      </c>
      <c r="J33" s="31">
        <f t="shared" si="9"/>
        <v>9800000</v>
      </c>
      <c r="K33" s="31"/>
      <c r="L33" s="43">
        <v>10000000</v>
      </c>
      <c r="M33" s="43"/>
      <c r="N33" s="31"/>
      <c r="O33" s="31"/>
      <c r="P33" s="31">
        <f t="shared" si="10"/>
        <v>9600000</v>
      </c>
      <c r="Q33" s="31">
        <f t="shared" si="11"/>
        <v>9600000</v>
      </c>
      <c r="R33" s="31">
        <v>3880000</v>
      </c>
      <c r="S33" s="31">
        <f t="shared" si="12"/>
        <v>5720000</v>
      </c>
      <c r="T33" s="31">
        <f t="shared" si="13"/>
        <v>0</v>
      </c>
      <c r="U33" s="31">
        <f t="shared" si="14"/>
        <v>0</v>
      </c>
    </row>
    <row r="34" spans="1:21" s="6" customFormat="1" ht="30" customHeight="1">
      <c r="A34" s="38">
        <v>604007</v>
      </c>
      <c r="B34" s="38" t="s">
        <v>77</v>
      </c>
      <c r="C34" s="38" t="s">
        <v>77</v>
      </c>
      <c r="D34" s="30">
        <v>3565</v>
      </c>
      <c r="E34" s="31">
        <f t="shared" si="6"/>
        <v>7130000</v>
      </c>
      <c r="F34" s="30">
        <v>3600</v>
      </c>
      <c r="G34" s="31">
        <f t="shared" si="7"/>
        <v>7200000</v>
      </c>
      <c r="H34" s="32">
        <v>1</v>
      </c>
      <c r="I34" s="31">
        <f t="shared" si="8"/>
        <v>7130000</v>
      </c>
      <c r="J34" s="31">
        <f t="shared" si="9"/>
        <v>7200000</v>
      </c>
      <c r="K34" s="31"/>
      <c r="L34" s="43">
        <v>7178000</v>
      </c>
      <c r="M34" s="43"/>
      <c r="N34" s="31"/>
      <c r="O34" s="31"/>
      <c r="P34" s="31">
        <f t="shared" si="10"/>
        <v>7152000</v>
      </c>
      <c r="Q34" s="31">
        <f t="shared" si="11"/>
        <v>7152000</v>
      </c>
      <c r="R34" s="31">
        <v>3245600</v>
      </c>
      <c r="S34" s="31">
        <f t="shared" si="12"/>
        <v>3906400</v>
      </c>
      <c r="T34" s="31">
        <f t="shared" si="13"/>
        <v>0</v>
      </c>
      <c r="U34" s="31">
        <f t="shared" si="14"/>
        <v>0</v>
      </c>
    </row>
    <row r="35" spans="1:21" s="6" customFormat="1" ht="30" customHeight="1">
      <c r="A35" s="35">
        <v>604008</v>
      </c>
      <c r="B35" s="35" t="s">
        <v>78</v>
      </c>
      <c r="C35" s="35" t="s">
        <v>78</v>
      </c>
      <c r="D35" s="36">
        <f aca="true" t="shared" si="19" ref="D35:K35">D36</f>
        <v>170</v>
      </c>
      <c r="E35" s="36">
        <f t="shared" si="19"/>
        <v>340000</v>
      </c>
      <c r="F35" s="36">
        <f t="shared" si="19"/>
        <v>150</v>
      </c>
      <c r="G35" s="36">
        <f t="shared" si="19"/>
        <v>300000</v>
      </c>
      <c r="H35" s="37"/>
      <c r="I35" s="36">
        <f aca="true" t="shared" si="20" ref="H35:U35">I36</f>
        <v>289000</v>
      </c>
      <c r="J35" s="36">
        <f t="shared" si="20"/>
        <v>255000</v>
      </c>
      <c r="K35" s="36">
        <f t="shared" si="20"/>
        <v>0</v>
      </c>
      <c r="L35" s="36">
        <f t="shared" si="20"/>
        <v>289000</v>
      </c>
      <c r="M35" s="36">
        <f t="shared" si="20"/>
        <v>0</v>
      </c>
      <c r="N35" s="36">
        <f t="shared" si="20"/>
        <v>0</v>
      </c>
      <c r="O35" s="36">
        <f t="shared" si="20"/>
        <v>0</v>
      </c>
      <c r="P35" s="36">
        <f t="shared" si="20"/>
        <v>255000</v>
      </c>
      <c r="Q35" s="36">
        <f t="shared" si="20"/>
        <v>255000</v>
      </c>
      <c r="R35" s="36">
        <f t="shared" si="20"/>
        <v>76500</v>
      </c>
      <c r="S35" s="36">
        <f t="shared" si="20"/>
        <v>178500</v>
      </c>
      <c r="T35" s="36">
        <f t="shared" si="20"/>
        <v>0</v>
      </c>
      <c r="U35" s="36">
        <f t="shared" si="20"/>
        <v>0</v>
      </c>
    </row>
    <row r="36" spans="1:21" s="6" customFormat="1" ht="30" customHeight="1">
      <c r="A36" s="38">
        <v>604008</v>
      </c>
      <c r="B36" s="38" t="s">
        <v>78</v>
      </c>
      <c r="C36" s="38" t="s">
        <v>78</v>
      </c>
      <c r="D36" s="30">
        <v>170</v>
      </c>
      <c r="E36" s="31">
        <f t="shared" si="6"/>
        <v>340000</v>
      </c>
      <c r="F36" s="30">
        <v>150</v>
      </c>
      <c r="G36" s="31">
        <f t="shared" si="7"/>
        <v>300000</v>
      </c>
      <c r="H36" s="32">
        <v>0.85</v>
      </c>
      <c r="I36" s="31">
        <f t="shared" si="8"/>
        <v>289000</v>
      </c>
      <c r="J36" s="31">
        <f t="shared" si="9"/>
        <v>255000</v>
      </c>
      <c r="K36" s="44"/>
      <c r="L36" s="43">
        <v>289000</v>
      </c>
      <c r="M36" s="30"/>
      <c r="N36" s="31"/>
      <c r="O36" s="31"/>
      <c r="P36" s="31">
        <f t="shared" si="10"/>
        <v>255000</v>
      </c>
      <c r="Q36" s="31">
        <f t="shared" si="11"/>
        <v>255000</v>
      </c>
      <c r="R36" s="31">
        <v>76500</v>
      </c>
      <c r="S36" s="31">
        <f t="shared" si="12"/>
        <v>178500</v>
      </c>
      <c r="T36" s="31">
        <f t="shared" si="13"/>
        <v>0</v>
      </c>
      <c r="U36" s="31">
        <f t="shared" si="14"/>
        <v>0</v>
      </c>
    </row>
    <row r="37" spans="1:21" s="6" customFormat="1" ht="30" customHeight="1">
      <c r="A37" s="33">
        <v>605</v>
      </c>
      <c r="B37" s="33" t="s">
        <v>79</v>
      </c>
      <c r="C37" s="33" t="s">
        <v>79</v>
      </c>
      <c r="D37" s="25">
        <f aca="true" t="shared" si="21" ref="D37:K37">SUM(D38:D42)</f>
        <v>314</v>
      </c>
      <c r="E37" s="25">
        <f t="shared" si="21"/>
        <v>628000</v>
      </c>
      <c r="F37" s="25">
        <f t="shared" si="21"/>
        <v>381</v>
      </c>
      <c r="G37" s="25">
        <f t="shared" si="21"/>
        <v>762000</v>
      </c>
      <c r="H37" s="26"/>
      <c r="I37" s="25">
        <f aca="true" t="shared" si="22" ref="H37:U37">SUM(I38:I42)</f>
        <v>188400</v>
      </c>
      <c r="J37" s="25">
        <f t="shared" si="22"/>
        <v>228600</v>
      </c>
      <c r="K37" s="25">
        <f t="shared" si="22"/>
        <v>0</v>
      </c>
      <c r="L37" s="25">
        <f t="shared" si="22"/>
        <v>160200</v>
      </c>
      <c r="M37" s="25">
        <f t="shared" si="22"/>
        <v>0</v>
      </c>
      <c r="N37" s="25">
        <f t="shared" si="22"/>
        <v>0</v>
      </c>
      <c r="O37" s="25">
        <f t="shared" si="22"/>
        <v>0</v>
      </c>
      <c r="P37" s="25">
        <f t="shared" si="22"/>
        <v>256800</v>
      </c>
      <c r="Q37" s="25">
        <f t="shared" si="22"/>
        <v>256800</v>
      </c>
      <c r="R37" s="25">
        <f t="shared" si="22"/>
        <v>77040</v>
      </c>
      <c r="S37" s="25">
        <f t="shared" si="22"/>
        <v>179760</v>
      </c>
      <c r="T37" s="25">
        <f t="shared" si="22"/>
        <v>0</v>
      </c>
      <c r="U37" s="25">
        <f t="shared" si="22"/>
        <v>0</v>
      </c>
    </row>
    <row r="38" spans="1:21" s="6" customFormat="1" ht="30" customHeight="1">
      <c r="A38" s="34">
        <v>605001</v>
      </c>
      <c r="B38" s="34" t="s">
        <v>80</v>
      </c>
      <c r="C38" s="34" t="s">
        <v>81</v>
      </c>
      <c r="D38" s="30">
        <v>9</v>
      </c>
      <c r="E38" s="31">
        <f t="shared" si="6"/>
        <v>18000</v>
      </c>
      <c r="F38" s="30">
        <v>10</v>
      </c>
      <c r="G38" s="31">
        <f t="shared" si="7"/>
        <v>20000</v>
      </c>
      <c r="H38" s="32">
        <v>0.3</v>
      </c>
      <c r="I38" s="31">
        <f t="shared" si="8"/>
        <v>5400</v>
      </c>
      <c r="J38" s="31">
        <f t="shared" si="9"/>
        <v>6000</v>
      </c>
      <c r="K38" s="31"/>
      <c r="L38" s="43">
        <v>2400</v>
      </c>
      <c r="M38" s="43"/>
      <c r="N38" s="31"/>
      <c r="O38" s="31"/>
      <c r="P38" s="31">
        <f t="shared" si="10"/>
        <v>9000</v>
      </c>
      <c r="Q38" s="31">
        <f t="shared" si="11"/>
        <v>9000</v>
      </c>
      <c r="R38" s="31">
        <v>2700</v>
      </c>
      <c r="S38" s="31">
        <f t="shared" si="12"/>
        <v>6300</v>
      </c>
      <c r="T38" s="31">
        <f t="shared" si="13"/>
        <v>0</v>
      </c>
      <c r="U38" s="31">
        <f t="shared" si="14"/>
        <v>0</v>
      </c>
    </row>
    <row r="39" spans="1:21" s="6" customFormat="1" ht="30" customHeight="1">
      <c r="A39" s="34">
        <v>605002</v>
      </c>
      <c r="B39" s="34" t="s">
        <v>82</v>
      </c>
      <c r="C39" s="34" t="s">
        <v>82</v>
      </c>
      <c r="D39" s="30">
        <v>91</v>
      </c>
      <c r="E39" s="31">
        <f t="shared" si="6"/>
        <v>182000</v>
      </c>
      <c r="F39" s="30">
        <v>105</v>
      </c>
      <c r="G39" s="31">
        <f t="shared" si="7"/>
        <v>210000</v>
      </c>
      <c r="H39" s="32">
        <v>0.3</v>
      </c>
      <c r="I39" s="31">
        <f t="shared" si="8"/>
        <v>54600</v>
      </c>
      <c r="J39" s="31">
        <f t="shared" si="9"/>
        <v>63000</v>
      </c>
      <c r="K39" s="31"/>
      <c r="L39" s="43">
        <v>10800</v>
      </c>
      <c r="M39" s="43"/>
      <c r="N39" s="31"/>
      <c r="O39" s="31"/>
      <c r="P39" s="31">
        <f t="shared" si="10"/>
        <v>106800</v>
      </c>
      <c r="Q39" s="31">
        <f t="shared" si="11"/>
        <v>106800</v>
      </c>
      <c r="R39" s="31">
        <v>32040</v>
      </c>
      <c r="S39" s="31">
        <f t="shared" si="12"/>
        <v>74760</v>
      </c>
      <c r="T39" s="31">
        <f t="shared" si="13"/>
        <v>0</v>
      </c>
      <c r="U39" s="31">
        <f t="shared" si="14"/>
        <v>0</v>
      </c>
    </row>
    <row r="40" spans="1:21" s="6" customFormat="1" ht="30" customHeight="1">
      <c r="A40" s="34">
        <v>605003</v>
      </c>
      <c r="B40" s="34" t="s">
        <v>83</v>
      </c>
      <c r="C40" s="34" t="s">
        <v>83</v>
      </c>
      <c r="D40" s="30">
        <v>123</v>
      </c>
      <c r="E40" s="31">
        <f t="shared" si="6"/>
        <v>246000</v>
      </c>
      <c r="F40" s="30">
        <v>140</v>
      </c>
      <c r="G40" s="31">
        <f t="shared" si="7"/>
        <v>280000</v>
      </c>
      <c r="H40" s="32">
        <v>0.3</v>
      </c>
      <c r="I40" s="31">
        <f t="shared" si="8"/>
        <v>73800</v>
      </c>
      <c r="J40" s="31">
        <f t="shared" si="9"/>
        <v>84000</v>
      </c>
      <c r="K40" s="31"/>
      <c r="L40" s="43">
        <v>75600</v>
      </c>
      <c r="M40" s="43"/>
      <c r="N40" s="31"/>
      <c r="O40" s="31"/>
      <c r="P40" s="31">
        <f t="shared" si="10"/>
        <v>82200</v>
      </c>
      <c r="Q40" s="31">
        <f t="shared" si="11"/>
        <v>82200</v>
      </c>
      <c r="R40" s="31">
        <v>24660</v>
      </c>
      <c r="S40" s="31">
        <f t="shared" si="12"/>
        <v>57540</v>
      </c>
      <c r="T40" s="31">
        <f t="shared" si="13"/>
        <v>0</v>
      </c>
      <c r="U40" s="31">
        <f t="shared" si="14"/>
        <v>0</v>
      </c>
    </row>
    <row r="41" spans="1:21" s="6" customFormat="1" ht="30" customHeight="1">
      <c r="A41" s="34">
        <v>605005</v>
      </c>
      <c r="B41" s="34" t="s">
        <v>84</v>
      </c>
      <c r="C41" s="34" t="s">
        <v>84</v>
      </c>
      <c r="D41" s="30">
        <v>38</v>
      </c>
      <c r="E41" s="31">
        <f t="shared" si="6"/>
        <v>76000</v>
      </c>
      <c r="F41" s="30">
        <v>50</v>
      </c>
      <c r="G41" s="31">
        <f t="shared" si="7"/>
        <v>100000</v>
      </c>
      <c r="H41" s="32">
        <v>0.3</v>
      </c>
      <c r="I41" s="31">
        <f t="shared" si="8"/>
        <v>22800</v>
      </c>
      <c r="J41" s="31">
        <f t="shared" si="9"/>
        <v>30000</v>
      </c>
      <c r="K41" s="31"/>
      <c r="L41" s="43">
        <v>30600</v>
      </c>
      <c r="M41" s="43"/>
      <c r="N41" s="31"/>
      <c r="O41" s="31"/>
      <c r="P41" s="31">
        <f t="shared" si="10"/>
        <v>22200</v>
      </c>
      <c r="Q41" s="31">
        <f t="shared" si="11"/>
        <v>22200</v>
      </c>
      <c r="R41" s="31">
        <v>6660</v>
      </c>
      <c r="S41" s="31">
        <f t="shared" si="12"/>
        <v>15540</v>
      </c>
      <c r="T41" s="31">
        <f t="shared" si="13"/>
        <v>0</v>
      </c>
      <c r="U41" s="31">
        <f t="shared" si="14"/>
        <v>0</v>
      </c>
    </row>
    <row r="42" spans="1:21" s="6" customFormat="1" ht="30" customHeight="1">
      <c r="A42" s="34">
        <v>605006</v>
      </c>
      <c r="B42" s="34" t="s">
        <v>85</v>
      </c>
      <c r="C42" s="34" t="s">
        <v>85</v>
      </c>
      <c r="D42" s="30">
        <v>53</v>
      </c>
      <c r="E42" s="31">
        <f t="shared" si="6"/>
        <v>106000</v>
      </c>
      <c r="F42" s="30">
        <v>76</v>
      </c>
      <c r="G42" s="31">
        <f t="shared" si="7"/>
        <v>152000</v>
      </c>
      <c r="H42" s="32">
        <v>0.3</v>
      </c>
      <c r="I42" s="31">
        <f t="shared" si="8"/>
        <v>31800</v>
      </c>
      <c r="J42" s="31">
        <f t="shared" si="9"/>
        <v>45600</v>
      </c>
      <c r="K42" s="31"/>
      <c r="L42" s="43">
        <v>40800</v>
      </c>
      <c r="M42" s="43"/>
      <c r="N42" s="31"/>
      <c r="O42" s="31"/>
      <c r="P42" s="31">
        <f t="shared" si="10"/>
        <v>36600</v>
      </c>
      <c r="Q42" s="31">
        <f t="shared" si="11"/>
        <v>36600</v>
      </c>
      <c r="R42" s="31">
        <v>10980</v>
      </c>
      <c r="S42" s="31">
        <f t="shared" si="12"/>
        <v>25620</v>
      </c>
      <c r="T42" s="31">
        <f t="shared" si="13"/>
        <v>0</v>
      </c>
      <c r="U42" s="31">
        <f t="shared" si="14"/>
        <v>0</v>
      </c>
    </row>
    <row r="43" spans="1:21" s="6" customFormat="1" ht="30" customHeight="1">
      <c r="A43" s="33">
        <v>605004</v>
      </c>
      <c r="B43" s="33" t="s">
        <v>86</v>
      </c>
      <c r="C43" s="33" t="s">
        <v>86</v>
      </c>
      <c r="D43" s="36">
        <f aca="true" t="shared" si="23" ref="D43:K43">D44</f>
        <v>138</v>
      </c>
      <c r="E43" s="36">
        <f t="shared" si="23"/>
        <v>276000</v>
      </c>
      <c r="F43" s="36">
        <f t="shared" si="23"/>
        <v>154</v>
      </c>
      <c r="G43" s="36">
        <f t="shared" si="23"/>
        <v>308000</v>
      </c>
      <c r="H43" s="37"/>
      <c r="I43" s="36">
        <f aca="true" t="shared" si="24" ref="H43:U43">I44</f>
        <v>82800</v>
      </c>
      <c r="J43" s="36">
        <f t="shared" si="24"/>
        <v>92400</v>
      </c>
      <c r="K43" s="36">
        <f t="shared" si="24"/>
        <v>0</v>
      </c>
      <c r="L43" s="36">
        <f t="shared" si="24"/>
        <v>64800</v>
      </c>
      <c r="M43" s="36">
        <f t="shared" si="24"/>
        <v>0</v>
      </c>
      <c r="N43" s="36">
        <f t="shared" si="24"/>
        <v>0</v>
      </c>
      <c r="O43" s="36">
        <f t="shared" si="24"/>
        <v>0</v>
      </c>
      <c r="P43" s="36">
        <f t="shared" si="24"/>
        <v>110400</v>
      </c>
      <c r="Q43" s="36">
        <f t="shared" si="24"/>
        <v>110400</v>
      </c>
      <c r="R43" s="36">
        <f t="shared" si="24"/>
        <v>33120</v>
      </c>
      <c r="S43" s="36">
        <f t="shared" si="24"/>
        <v>77280</v>
      </c>
      <c r="T43" s="36">
        <f t="shared" si="24"/>
        <v>0</v>
      </c>
      <c r="U43" s="36">
        <f t="shared" si="24"/>
        <v>0</v>
      </c>
    </row>
    <row r="44" spans="1:21" s="6" customFormat="1" ht="30" customHeight="1">
      <c r="A44" s="34">
        <v>605004</v>
      </c>
      <c r="B44" s="34" t="s">
        <v>86</v>
      </c>
      <c r="C44" s="34" t="s">
        <v>86</v>
      </c>
      <c r="D44" s="30">
        <v>138</v>
      </c>
      <c r="E44" s="31">
        <f t="shared" si="6"/>
        <v>276000</v>
      </c>
      <c r="F44" s="30">
        <v>154</v>
      </c>
      <c r="G44" s="31">
        <f t="shared" si="7"/>
        <v>308000</v>
      </c>
      <c r="H44" s="32">
        <v>0.3</v>
      </c>
      <c r="I44" s="31">
        <f t="shared" si="8"/>
        <v>82800</v>
      </c>
      <c r="J44" s="31">
        <f t="shared" si="9"/>
        <v>92400</v>
      </c>
      <c r="K44" s="31"/>
      <c r="L44" s="43">
        <v>64800</v>
      </c>
      <c r="M44" s="43"/>
      <c r="N44" s="31"/>
      <c r="O44" s="31"/>
      <c r="P44" s="31">
        <f aca="true" t="shared" si="25" ref="P43:P74">IF(I44+J44+K44-L44-M44-N44-O44&lt;0,0,I44+J44+K44-L44-M44-N44-O44)</f>
        <v>110400</v>
      </c>
      <c r="Q44" s="31">
        <f aca="true" t="shared" si="26" ref="Q43:Q74">P44</f>
        <v>110400</v>
      </c>
      <c r="R44" s="31">
        <v>33120</v>
      </c>
      <c r="S44" s="31">
        <f aca="true" t="shared" si="27" ref="S43:S74">Q44-R44</f>
        <v>77280</v>
      </c>
      <c r="T44" s="31">
        <f aca="true" t="shared" si="28" ref="T43:T74">P44-Q44</f>
        <v>0</v>
      </c>
      <c r="U44" s="31">
        <f aca="true" t="shared" si="29" ref="U43:U74">IF(I44+J44+K44-L44-M44-N44-O44&lt;0,-(I44+J44+K44-L44-M44-N44-O44),0)</f>
        <v>0</v>
      </c>
    </row>
    <row r="45" spans="1:21" s="6" customFormat="1" ht="30" customHeight="1">
      <c r="A45" s="33">
        <v>606</v>
      </c>
      <c r="B45" s="33" t="s">
        <v>87</v>
      </c>
      <c r="C45" s="33" t="s">
        <v>87</v>
      </c>
      <c r="D45" s="25">
        <f>SUM(D46:D50)</f>
        <v>5710</v>
      </c>
      <c r="E45" s="25">
        <f aca="true" t="shared" si="30" ref="E45">SUM(E46:E50)</f>
        <v>11420000</v>
      </c>
      <c r="F45" s="25">
        <f aca="true" t="shared" si="31" ref="F45">SUM(F46:F50)</f>
        <v>5820</v>
      </c>
      <c r="G45" s="25">
        <f aca="true" t="shared" si="32" ref="G45">SUM(G46:G50)</f>
        <v>11640000</v>
      </c>
      <c r="H45" s="26"/>
      <c r="I45" s="25">
        <f aca="true" t="shared" si="33" ref="H45:U45">SUM(I46:I50)</f>
        <v>9707000</v>
      </c>
      <c r="J45" s="25">
        <f t="shared" si="33"/>
        <v>9894000</v>
      </c>
      <c r="K45" s="25">
        <f t="shared" si="33"/>
        <v>0</v>
      </c>
      <c r="L45" s="25">
        <f t="shared" si="33"/>
        <v>9826000</v>
      </c>
      <c r="M45" s="25">
        <f t="shared" si="33"/>
        <v>0</v>
      </c>
      <c r="N45" s="25">
        <f t="shared" si="33"/>
        <v>0</v>
      </c>
      <c r="O45" s="25">
        <f t="shared" si="33"/>
        <v>0</v>
      </c>
      <c r="P45" s="25">
        <f t="shared" si="33"/>
        <v>9775000</v>
      </c>
      <c r="Q45" s="25">
        <f t="shared" si="33"/>
        <v>9775000</v>
      </c>
      <c r="R45" s="25">
        <f t="shared" si="33"/>
        <v>2932500</v>
      </c>
      <c r="S45" s="25">
        <f t="shared" si="33"/>
        <v>6842500</v>
      </c>
      <c r="T45" s="25">
        <f t="shared" si="33"/>
        <v>0</v>
      </c>
      <c r="U45" s="25">
        <f t="shared" si="33"/>
        <v>0</v>
      </c>
    </row>
    <row r="46" spans="1:21" s="6" customFormat="1" ht="30" customHeight="1">
      <c r="A46" s="34">
        <v>606001</v>
      </c>
      <c r="B46" s="34" t="s">
        <v>88</v>
      </c>
      <c r="C46" s="34" t="s">
        <v>89</v>
      </c>
      <c r="D46" s="30">
        <v>1500</v>
      </c>
      <c r="E46" s="31">
        <f t="shared" si="6"/>
        <v>3000000</v>
      </c>
      <c r="F46" s="30">
        <v>1597</v>
      </c>
      <c r="G46" s="31">
        <f t="shared" si="7"/>
        <v>3194000</v>
      </c>
      <c r="H46" s="32">
        <v>0.85</v>
      </c>
      <c r="I46" s="31">
        <f t="shared" si="8"/>
        <v>2550000</v>
      </c>
      <c r="J46" s="31">
        <f t="shared" si="9"/>
        <v>2714900</v>
      </c>
      <c r="K46" s="31"/>
      <c r="L46" s="43">
        <v>2597600</v>
      </c>
      <c r="M46" s="43"/>
      <c r="N46" s="31">
        <v>0</v>
      </c>
      <c r="O46" s="31">
        <v>0</v>
      </c>
      <c r="P46" s="31">
        <f t="shared" si="25"/>
        <v>2667300</v>
      </c>
      <c r="Q46" s="31">
        <f t="shared" si="26"/>
        <v>2667300</v>
      </c>
      <c r="R46" s="31">
        <v>800190</v>
      </c>
      <c r="S46" s="31">
        <f t="shared" si="27"/>
        <v>1867110</v>
      </c>
      <c r="T46" s="31">
        <f t="shared" si="28"/>
        <v>0</v>
      </c>
      <c r="U46" s="31">
        <f t="shared" si="29"/>
        <v>0</v>
      </c>
    </row>
    <row r="47" spans="1:21" s="6" customFormat="1" ht="30" customHeight="1">
      <c r="A47" s="34">
        <v>606004</v>
      </c>
      <c r="B47" s="34" t="s">
        <v>90</v>
      </c>
      <c r="C47" s="34" t="s">
        <v>90</v>
      </c>
      <c r="D47" s="30">
        <v>911</v>
      </c>
      <c r="E47" s="31">
        <f t="shared" si="6"/>
        <v>1822000</v>
      </c>
      <c r="F47" s="30">
        <v>911</v>
      </c>
      <c r="G47" s="31">
        <f t="shared" si="7"/>
        <v>1822000</v>
      </c>
      <c r="H47" s="32">
        <v>0.85</v>
      </c>
      <c r="I47" s="31">
        <f t="shared" si="8"/>
        <v>1548700</v>
      </c>
      <c r="J47" s="31">
        <f t="shared" si="9"/>
        <v>1548700</v>
      </c>
      <c r="K47" s="31"/>
      <c r="L47" s="43">
        <v>1620100</v>
      </c>
      <c r="M47" s="43"/>
      <c r="N47" s="31">
        <v>0</v>
      </c>
      <c r="O47" s="31">
        <v>0</v>
      </c>
      <c r="P47" s="31">
        <f t="shared" si="25"/>
        <v>1477300</v>
      </c>
      <c r="Q47" s="31">
        <f t="shared" si="26"/>
        <v>1477300</v>
      </c>
      <c r="R47" s="31">
        <v>443190</v>
      </c>
      <c r="S47" s="31">
        <f t="shared" si="27"/>
        <v>1034110</v>
      </c>
      <c r="T47" s="31">
        <f t="shared" si="28"/>
        <v>0</v>
      </c>
      <c r="U47" s="31">
        <f t="shared" si="29"/>
        <v>0</v>
      </c>
    </row>
    <row r="48" spans="1:21" s="6" customFormat="1" ht="30" customHeight="1">
      <c r="A48" s="34">
        <v>606008</v>
      </c>
      <c r="B48" s="34" t="s">
        <v>91</v>
      </c>
      <c r="C48" s="34" t="s">
        <v>91</v>
      </c>
      <c r="D48" s="30">
        <v>760</v>
      </c>
      <c r="E48" s="31">
        <f t="shared" si="6"/>
        <v>1520000</v>
      </c>
      <c r="F48" s="30">
        <v>760</v>
      </c>
      <c r="G48" s="31">
        <f t="shared" si="7"/>
        <v>1520000</v>
      </c>
      <c r="H48" s="32">
        <v>0.85</v>
      </c>
      <c r="I48" s="31">
        <f t="shared" si="8"/>
        <v>1292000</v>
      </c>
      <c r="J48" s="31">
        <f t="shared" si="9"/>
        <v>1292000</v>
      </c>
      <c r="K48" s="31"/>
      <c r="L48" s="43">
        <v>1292000</v>
      </c>
      <c r="M48" s="43"/>
      <c r="N48" s="31">
        <v>0</v>
      </c>
      <c r="O48" s="31">
        <v>0</v>
      </c>
      <c r="P48" s="31">
        <f t="shared" si="25"/>
        <v>1292000</v>
      </c>
      <c r="Q48" s="31">
        <f t="shared" si="26"/>
        <v>1292000</v>
      </c>
      <c r="R48" s="31">
        <v>387600</v>
      </c>
      <c r="S48" s="31">
        <f t="shared" si="27"/>
        <v>904400</v>
      </c>
      <c r="T48" s="31">
        <f t="shared" si="28"/>
        <v>0</v>
      </c>
      <c r="U48" s="31">
        <f t="shared" si="29"/>
        <v>0</v>
      </c>
    </row>
    <row r="49" spans="1:21" s="6" customFormat="1" ht="30" customHeight="1">
      <c r="A49" s="34">
        <v>606010</v>
      </c>
      <c r="B49" s="34" t="s">
        <v>92</v>
      </c>
      <c r="C49" s="34" t="s">
        <v>92</v>
      </c>
      <c r="D49" s="30">
        <v>937</v>
      </c>
      <c r="E49" s="31">
        <f t="shared" si="6"/>
        <v>1874000</v>
      </c>
      <c r="F49" s="30">
        <v>950</v>
      </c>
      <c r="G49" s="31">
        <f t="shared" si="7"/>
        <v>1900000</v>
      </c>
      <c r="H49" s="32">
        <v>0.85</v>
      </c>
      <c r="I49" s="31">
        <f t="shared" si="8"/>
        <v>1592900</v>
      </c>
      <c r="J49" s="31">
        <f t="shared" si="9"/>
        <v>1615000</v>
      </c>
      <c r="K49" s="31"/>
      <c r="L49" s="43">
        <v>1592900</v>
      </c>
      <c r="M49" s="43"/>
      <c r="N49" s="31">
        <v>0</v>
      </c>
      <c r="O49" s="31">
        <v>0</v>
      </c>
      <c r="P49" s="31">
        <f t="shared" si="25"/>
        <v>1615000</v>
      </c>
      <c r="Q49" s="31">
        <f t="shared" si="26"/>
        <v>1615000</v>
      </c>
      <c r="R49" s="31">
        <v>484500</v>
      </c>
      <c r="S49" s="31">
        <f t="shared" si="27"/>
        <v>1130500</v>
      </c>
      <c r="T49" s="31">
        <f t="shared" si="28"/>
        <v>0</v>
      </c>
      <c r="U49" s="31">
        <f t="shared" si="29"/>
        <v>0</v>
      </c>
    </row>
    <row r="50" spans="1:21" s="6" customFormat="1" ht="30" customHeight="1">
      <c r="A50" s="34">
        <v>606005</v>
      </c>
      <c r="B50" s="34" t="s">
        <v>93</v>
      </c>
      <c r="C50" s="34" t="s">
        <v>93</v>
      </c>
      <c r="D50" s="30">
        <v>1602</v>
      </c>
      <c r="E50" s="31">
        <f t="shared" si="6"/>
        <v>3204000</v>
      </c>
      <c r="F50" s="30">
        <v>1602</v>
      </c>
      <c r="G50" s="31">
        <f t="shared" si="7"/>
        <v>3204000</v>
      </c>
      <c r="H50" s="32">
        <v>0.85</v>
      </c>
      <c r="I50" s="31">
        <f t="shared" si="8"/>
        <v>2723400</v>
      </c>
      <c r="J50" s="31">
        <f t="shared" si="9"/>
        <v>2723400</v>
      </c>
      <c r="K50" s="31"/>
      <c r="L50" s="43">
        <v>2723400</v>
      </c>
      <c r="M50" s="43"/>
      <c r="N50" s="31">
        <v>0</v>
      </c>
      <c r="O50" s="31">
        <v>0</v>
      </c>
      <c r="P50" s="31">
        <f t="shared" si="25"/>
        <v>2723400</v>
      </c>
      <c r="Q50" s="31">
        <f t="shared" si="26"/>
        <v>2723400</v>
      </c>
      <c r="R50" s="31">
        <v>817020</v>
      </c>
      <c r="S50" s="31">
        <f t="shared" si="27"/>
        <v>1906380</v>
      </c>
      <c r="T50" s="31">
        <f t="shared" si="28"/>
        <v>0</v>
      </c>
      <c r="U50" s="31">
        <f t="shared" si="29"/>
        <v>0</v>
      </c>
    </row>
    <row r="51" spans="1:21" s="6" customFormat="1" ht="30" customHeight="1">
      <c r="A51" s="33">
        <v>606009</v>
      </c>
      <c r="B51" s="33" t="s">
        <v>94</v>
      </c>
      <c r="C51" s="33" t="s">
        <v>94</v>
      </c>
      <c r="D51" s="25">
        <f aca="true" t="shared" si="34" ref="D51:K51">D52</f>
        <v>1140</v>
      </c>
      <c r="E51" s="25">
        <f t="shared" si="34"/>
        <v>2280000</v>
      </c>
      <c r="F51" s="25">
        <f t="shared" si="34"/>
        <v>1140</v>
      </c>
      <c r="G51" s="25">
        <f t="shared" si="34"/>
        <v>2280000</v>
      </c>
      <c r="H51" s="26"/>
      <c r="I51" s="25">
        <f aca="true" t="shared" si="35" ref="H51:U51">I52</f>
        <v>1938000</v>
      </c>
      <c r="J51" s="25">
        <f t="shared" si="35"/>
        <v>1938000</v>
      </c>
      <c r="K51" s="25">
        <f t="shared" si="35"/>
        <v>0</v>
      </c>
      <c r="L51" s="25">
        <f t="shared" si="35"/>
        <v>1938000</v>
      </c>
      <c r="M51" s="25">
        <f t="shared" si="35"/>
        <v>0</v>
      </c>
      <c r="N51" s="25">
        <f t="shared" si="35"/>
        <v>0</v>
      </c>
      <c r="O51" s="25">
        <f t="shared" si="35"/>
        <v>0</v>
      </c>
      <c r="P51" s="25">
        <f t="shared" si="35"/>
        <v>1938000</v>
      </c>
      <c r="Q51" s="25">
        <f t="shared" si="35"/>
        <v>1938000</v>
      </c>
      <c r="R51" s="25">
        <f t="shared" si="35"/>
        <v>581400</v>
      </c>
      <c r="S51" s="25">
        <f t="shared" si="35"/>
        <v>1356600</v>
      </c>
      <c r="T51" s="25">
        <f t="shared" si="35"/>
        <v>0</v>
      </c>
      <c r="U51" s="25">
        <f t="shared" si="35"/>
        <v>0</v>
      </c>
    </row>
    <row r="52" spans="1:21" s="6" customFormat="1" ht="30" customHeight="1">
      <c r="A52" s="34">
        <v>606009</v>
      </c>
      <c r="B52" s="34" t="s">
        <v>94</v>
      </c>
      <c r="C52" s="34" t="s">
        <v>94</v>
      </c>
      <c r="D52" s="30">
        <v>1140</v>
      </c>
      <c r="E52" s="31">
        <f t="shared" si="6"/>
        <v>2280000</v>
      </c>
      <c r="F52" s="30">
        <v>1140</v>
      </c>
      <c r="G52" s="31">
        <f t="shared" si="7"/>
        <v>2280000</v>
      </c>
      <c r="H52" s="32">
        <v>0.85</v>
      </c>
      <c r="I52" s="31">
        <f t="shared" si="8"/>
        <v>1938000</v>
      </c>
      <c r="J52" s="31">
        <f t="shared" si="9"/>
        <v>1938000</v>
      </c>
      <c r="K52" s="31"/>
      <c r="L52" s="43">
        <v>1938000</v>
      </c>
      <c r="M52" s="43"/>
      <c r="N52" s="31">
        <v>0</v>
      </c>
      <c r="O52" s="31">
        <v>0</v>
      </c>
      <c r="P52" s="31">
        <f t="shared" si="25"/>
        <v>1938000</v>
      </c>
      <c r="Q52" s="31">
        <f t="shared" si="26"/>
        <v>1938000</v>
      </c>
      <c r="R52" s="31">
        <v>581400</v>
      </c>
      <c r="S52" s="31">
        <f t="shared" si="27"/>
        <v>1356600</v>
      </c>
      <c r="T52" s="31">
        <f t="shared" si="28"/>
        <v>0</v>
      </c>
      <c r="U52" s="31">
        <f t="shared" si="29"/>
        <v>0</v>
      </c>
    </row>
    <row r="53" spans="1:21" s="6" customFormat="1" ht="30" customHeight="1">
      <c r="A53" s="33">
        <v>606011</v>
      </c>
      <c r="B53" s="33" t="s">
        <v>95</v>
      </c>
      <c r="C53" s="33" t="s">
        <v>95</v>
      </c>
      <c r="D53" s="25">
        <f aca="true" t="shared" si="36" ref="D53:K53">D54</f>
        <v>480</v>
      </c>
      <c r="E53" s="25">
        <f t="shared" si="36"/>
        <v>960000</v>
      </c>
      <c r="F53" s="25">
        <f t="shared" si="36"/>
        <v>480</v>
      </c>
      <c r="G53" s="25">
        <f t="shared" si="36"/>
        <v>960000</v>
      </c>
      <c r="H53" s="26"/>
      <c r="I53" s="25">
        <f aca="true" t="shared" si="37" ref="H53:U53">I54</f>
        <v>960000</v>
      </c>
      <c r="J53" s="25">
        <f t="shared" si="37"/>
        <v>960000</v>
      </c>
      <c r="K53" s="25">
        <f t="shared" si="37"/>
        <v>0</v>
      </c>
      <c r="L53" s="25">
        <f t="shared" si="37"/>
        <v>960000</v>
      </c>
      <c r="M53" s="25">
        <f t="shared" si="37"/>
        <v>0</v>
      </c>
      <c r="N53" s="25">
        <f t="shared" si="37"/>
        <v>0</v>
      </c>
      <c r="O53" s="25">
        <f t="shared" si="37"/>
        <v>0</v>
      </c>
      <c r="P53" s="25">
        <f t="shared" si="37"/>
        <v>960000</v>
      </c>
      <c r="Q53" s="25">
        <f t="shared" si="37"/>
        <v>960000</v>
      </c>
      <c r="R53" s="25">
        <f t="shared" si="37"/>
        <v>288000</v>
      </c>
      <c r="S53" s="25">
        <f t="shared" si="37"/>
        <v>672000</v>
      </c>
      <c r="T53" s="25">
        <f t="shared" si="37"/>
        <v>0</v>
      </c>
      <c r="U53" s="25">
        <f t="shared" si="37"/>
        <v>0</v>
      </c>
    </row>
    <row r="54" spans="1:21" s="6" customFormat="1" ht="30" customHeight="1">
      <c r="A54" s="34">
        <v>606011</v>
      </c>
      <c r="B54" s="34" t="s">
        <v>95</v>
      </c>
      <c r="C54" s="34" t="s">
        <v>95</v>
      </c>
      <c r="D54" s="30">
        <v>480</v>
      </c>
      <c r="E54" s="31">
        <f t="shared" si="6"/>
        <v>960000</v>
      </c>
      <c r="F54" s="30">
        <v>480</v>
      </c>
      <c r="G54" s="31">
        <f t="shared" si="7"/>
        <v>960000</v>
      </c>
      <c r="H54" s="32">
        <v>1</v>
      </c>
      <c r="I54" s="31">
        <f t="shared" si="8"/>
        <v>960000</v>
      </c>
      <c r="J54" s="31">
        <f t="shared" si="9"/>
        <v>960000</v>
      </c>
      <c r="K54" s="31"/>
      <c r="L54" s="43">
        <v>960000</v>
      </c>
      <c r="M54" s="43"/>
      <c r="N54" s="31">
        <v>0</v>
      </c>
      <c r="O54" s="31">
        <v>0</v>
      </c>
      <c r="P54" s="31">
        <f t="shared" si="25"/>
        <v>960000</v>
      </c>
      <c r="Q54" s="31">
        <f t="shared" si="26"/>
        <v>960000</v>
      </c>
      <c r="R54" s="31">
        <v>288000</v>
      </c>
      <c r="S54" s="31">
        <f t="shared" si="27"/>
        <v>672000</v>
      </c>
      <c r="T54" s="31">
        <f t="shared" si="28"/>
        <v>0</v>
      </c>
      <c r="U54" s="31">
        <f t="shared" si="29"/>
        <v>0</v>
      </c>
    </row>
    <row r="55" spans="1:21" s="6" customFormat="1" ht="30" customHeight="1">
      <c r="A55" s="33">
        <v>606006</v>
      </c>
      <c r="B55" s="33" t="s">
        <v>96</v>
      </c>
      <c r="C55" s="33" t="s">
        <v>96</v>
      </c>
      <c r="D55" s="36">
        <f aca="true" t="shared" si="38" ref="D55:K55">D56</f>
        <v>1950</v>
      </c>
      <c r="E55" s="36">
        <f t="shared" si="38"/>
        <v>3900000</v>
      </c>
      <c r="F55" s="36">
        <f t="shared" si="38"/>
        <v>2176</v>
      </c>
      <c r="G55" s="36">
        <f t="shared" si="38"/>
        <v>4352000</v>
      </c>
      <c r="H55" s="37"/>
      <c r="I55" s="36">
        <f aca="true" t="shared" si="39" ref="H55:U55">I56</f>
        <v>3900000</v>
      </c>
      <c r="J55" s="36">
        <f t="shared" si="39"/>
        <v>4352000</v>
      </c>
      <c r="K55" s="36">
        <f t="shared" si="39"/>
        <v>0</v>
      </c>
      <c r="L55" s="36">
        <f t="shared" si="39"/>
        <v>4062000</v>
      </c>
      <c r="M55" s="36">
        <f t="shared" si="39"/>
        <v>0</v>
      </c>
      <c r="N55" s="36">
        <f t="shared" si="39"/>
        <v>0</v>
      </c>
      <c r="O55" s="36">
        <f t="shared" si="39"/>
        <v>0</v>
      </c>
      <c r="P55" s="36">
        <f t="shared" si="39"/>
        <v>4190000</v>
      </c>
      <c r="Q55" s="36">
        <f t="shared" si="39"/>
        <v>4190000</v>
      </c>
      <c r="R55" s="36">
        <f t="shared" si="39"/>
        <v>1257000</v>
      </c>
      <c r="S55" s="36">
        <f t="shared" si="39"/>
        <v>2933000</v>
      </c>
      <c r="T55" s="36">
        <f t="shared" si="39"/>
        <v>0</v>
      </c>
      <c r="U55" s="36">
        <f t="shared" si="39"/>
        <v>0</v>
      </c>
    </row>
    <row r="56" spans="1:21" s="6" customFormat="1" ht="30" customHeight="1">
      <c r="A56" s="34">
        <v>606006</v>
      </c>
      <c r="B56" s="34" t="s">
        <v>96</v>
      </c>
      <c r="C56" s="34" t="s">
        <v>96</v>
      </c>
      <c r="D56" s="30">
        <v>1950</v>
      </c>
      <c r="E56" s="31">
        <f t="shared" si="6"/>
        <v>3900000</v>
      </c>
      <c r="F56" s="30">
        <v>2176</v>
      </c>
      <c r="G56" s="31">
        <f t="shared" si="7"/>
        <v>4352000</v>
      </c>
      <c r="H56" s="32">
        <v>1</v>
      </c>
      <c r="I56" s="31">
        <f t="shared" si="8"/>
        <v>3900000</v>
      </c>
      <c r="J56" s="31">
        <f t="shared" si="9"/>
        <v>4352000</v>
      </c>
      <c r="K56" s="31"/>
      <c r="L56" s="43">
        <v>4062000</v>
      </c>
      <c r="M56" s="43"/>
      <c r="N56" s="31">
        <v>0</v>
      </c>
      <c r="O56" s="31">
        <v>0</v>
      </c>
      <c r="P56" s="31">
        <f t="shared" si="25"/>
        <v>4190000</v>
      </c>
      <c r="Q56" s="31">
        <f t="shared" si="26"/>
        <v>4190000</v>
      </c>
      <c r="R56" s="31">
        <v>1257000</v>
      </c>
      <c r="S56" s="31">
        <f t="shared" si="27"/>
        <v>2933000</v>
      </c>
      <c r="T56" s="31">
        <f t="shared" si="28"/>
        <v>0</v>
      </c>
      <c r="U56" s="31">
        <f t="shared" si="29"/>
        <v>0</v>
      </c>
    </row>
    <row r="57" spans="1:21" s="6" customFormat="1" ht="30" customHeight="1">
      <c r="A57" s="33">
        <v>606007</v>
      </c>
      <c r="B57" s="33" t="s">
        <v>97</v>
      </c>
      <c r="C57" s="33" t="s">
        <v>97</v>
      </c>
      <c r="D57" s="25">
        <f aca="true" t="shared" si="40" ref="D57:K57">D58</f>
        <v>840</v>
      </c>
      <c r="E57" s="25">
        <f t="shared" si="40"/>
        <v>1680000</v>
      </c>
      <c r="F57" s="25">
        <f t="shared" si="40"/>
        <v>765</v>
      </c>
      <c r="G57" s="25">
        <f t="shared" si="40"/>
        <v>1530000</v>
      </c>
      <c r="H57" s="26"/>
      <c r="I57" s="25">
        <f aca="true" t="shared" si="41" ref="H57:U57">I58</f>
        <v>1428000</v>
      </c>
      <c r="J57" s="25">
        <f t="shared" si="41"/>
        <v>1300500</v>
      </c>
      <c r="K57" s="25">
        <f t="shared" si="41"/>
        <v>0</v>
      </c>
      <c r="L57" s="25">
        <f t="shared" si="41"/>
        <v>1428000</v>
      </c>
      <c r="M57" s="25">
        <f t="shared" si="41"/>
        <v>0</v>
      </c>
      <c r="N57" s="25">
        <f t="shared" si="41"/>
        <v>0</v>
      </c>
      <c r="O57" s="25">
        <f t="shared" si="41"/>
        <v>0</v>
      </c>
      <c r="P57" s="25">
        <f t="shared" si="41"/>
        <v>1300500</v>
      </c>
      <c r="Q57" s="25">
        <f t="shared" si="41"/>
        <v>1300500</v>
      </c>
      <c r="R57" s="25">
        <f t="shared" si="41"/>
        <v>390150</v>
      </c>
      <c r="S57" s="25">
        <f t="shared" si="41"/>
        <v>910350</v>
      </c>
      <c r="T57" s="25">
        <f t="shared" si="41"/>
        <v>0</v>
      </c>
      <c r="U57" s="25">
        <f t="shared" si="41"/>
        <v>0</v>
      </c>
    </row>
    <row r="58" spans="1:21" s="6" customFormat="1" ht="30" customHeight="1">
      <c r="A58" s="34">
        <v>606007</v>
      </c>
      <c r="B58" s="34" t="s">
        <v>97</v>
      </c>
      <c r="C58" s="34" t="s">
        <v>97</v>
      </c>
      <c r="D58" s="30">
        <v>840</v>
      </c>
      <c r="E58" s="31">
        <f t="shared" si="6"/>
        <v>1680000</v>
      </c>
      <c r="F58" s="30">
        <v>765</v>
      </c>
      <c r="G58" s="31">
        <f t="shared" si="7"/>
        <v>1530000</v>
      </c>
      <c r="H58" s="32">
        <v>0.85</v>
      </c>
      <c r="I58" s="31">
        <f t="shared" si="8"/>
        <v>1428000</v>
      </c>
      <c r="J58" s="31">
        <f t="shared" si="9"/>
        <v>1300500</v>
      </c>
      <c r="K58" s="31"/>
      <c r="L58" s="43">
        <v>1428000</v>
      </c>
      <c r="M58" s="43"/>
      <c r="N58" s="31">
        <v>0</v>
      </c>
      <c r="O58" s="31">
        <v>0</v>
      </c>
      <c r="P58" s="31">
        <f t="shared" si="25"/>
        <v>1300500</v>
      </c>
      <c r="Q58" s="31">
        <f t="shared" si="26"/>
        <v>1300500</v>
      </c>
      <c r="R58" s="31">
        <v>390150</v>
      </c>
      <c r="S58" s="31">
        <f t="shared" si="27"/>
        <v>910350</v>
      </c>
      <c r="T58" s="31">
        <f t="shared" si="28"/>
        <v>0</v>
      </c>
      <c r="U58" s="31">
        <f t="shared" si="29"/>
        <v>0</v>
      </c>
    </row>
    <row r="59" spans="1:21" s="6" customFormat="1" ht="30" customHeight="1">
      <c r="A59" s="33">
        <v>607</v>
      </c>
      <c r="B59" s="33" t="s">
        <v>98</v>
      </c>
      <c r="C59" s="33" t="s">
        <v>98</v>
      </c>
      <c r="D59" s="25">
        <f aca="true" t="shared" si="42" ref="D59:K59">SUM(D60:D63)</f>
        <v>6112</v>
      </c>
      <c r="E59" s="25">
        <f t="shared" si="42"/>
        <v>12224000</v>
      </c>
      <c r="F59" s="25">
        <f t="shared" si="42"/>
        <v>6438</v>
      </c>
      <c r="G59" s="25">
        <f t="shared" si="42"/>
        <v>12876000</v>
      </c>
      <c r="H59" s="26"/>
      <c r="I59" s="25">
        <f aca="true" t="shared" si="43" ref="H59:U59">SUM(I60:I63)</f>
        <v>11200400</v>
      </c>
      <c r="J59" s="25">
        <f t="shared" si="43"/>
        <v>11784600</v>
      </c>
      <c r="K59" s="25">
        <f t="shared" si="43"/>
        <v>0</v>
      </c>
      <c r="L59" s="25">
        <f t="shared" si="43"/>
        <v>11613500</v>
      </c>
      <c r="M59" s="25">
        <f t="shared" si="43"/>
        <v>0</v>
      </c>
      <c r="N59" s="25">
        <f t="shared" si="43"/>
        <v>0</v>
      </c>
      <c r="O59" s="25">
        <f t="shared" si="43"/>
        <v>0</v>
      </c>
      <c r="P59" s="25">
        <f t="shared" si="43"/>
        <v>11543200</v>
      </c>
      <c r="Q59" s="25">
        <f t="shared" si="43"/>
        <v>11543200</v>
      </c>
      <c r="R59" s="25">
        <f t="shared" si="43"/>
        <v>3462960</v>
      </c>
      <c r="S59" s="25">
        <f t="shared" si="43"/>
        <v>8080240</v>
      </c>
      <c r="T59" s="25">
        <f t="shared" si="43"/>
        <v>0</v>
      </c>
      <c r="U59" s="25">
        <f t="shared" si="43"/>
        <v>171700</v>
      </c>
    </row>
    <row r="60" spans="1:21" s="6" customFormat="1" ht="30" customHeight="1">
      <c r="A60" s="34">
        <v>607001</v>
      </c>
      <c r="B60" s="34" t="s">
        <v>99</v>
      </c>
      <c r="C60" s="34" t="s">
        <v>100</v>
      </c>
      <c r="D60" s="30">
        <v>1333</v>
      </c>
      <c r="E60" s="31">
        <f t="shared" si="6"/>
        <v>2666000</v>
      </c>
      <c r="F60" s="30">
        <v>1398</v>
      </c>
      <c r="G60" s="31">
        <f t="shared" si="7"/>
        <v>2796000</v>
      </c>
      <c r="H60" s="32">
        <v>0.85</v>
      </c>
      <c r="I60" s="31">
        <f t="shared" si="8"/>
        <v>2266100</v>
      </c>
      <c r="J60" s="31">
        <f t="shared" si="9"/>
        <v>2376600</v>
      </c>
      <c r="K60" s="31"/>
      <c r="L60" s="43">
        <v>2269500</v>
      </c>
      <c r="M60" s="43"/>
      <c r="N60" s="31">
        <v>0</v>
      </c>
      <c r="O60" s="31">
        <v>0</v>
      </c>
      <c r="P60" s="31">
        <f t="shared" si="25"/>
        <v>2373200</v>
      </c>
      <c r="Q60" s="31">
        <f t="shared" si="26"/>
        <v>2373200</v>
      </c>
      <c r="R60" s="31">
        <v>711960</v>
      </c>
      <c r="S60" s="31">
        <f t="shared" si="27"/>
        <v>1661240</v>
      </c>
      <c r="T60" s="31">
        <f t="shared" si="28"/>
        <v>0</v>
      </c>
      <c r="U60" s="31">
        <f t="shared" si="29"/>
        <v>0</v>
      </c>
    </row>
    <row r="61" spans="1:21" s="6" customFormat="1" ht="30" customHeight="1">
      <c r="A61" s="34">
        <v>607002</v>
      </c>
      <c r="B61" s="34" t="s">
        <v>101</v>
      </c>
      <c r="C61" s="34" t="s">
        <v>101</v>
      </c>
      <c r="D61" s="30">
        <v>99</v>
      </c>
      <c r="E61" s="31">
        <f t="shared" si="6"/>
        <v>198000</v>
      </c>
      <c r="F61" s="30">
        <v>140</v>
      </c>
      <c r="G61" s="31">
        <f t="shared" si="7"/>
        <v>280000</v>
      </c>
      <c r="H61" s="32">
        <v>0.85</v>
      </c>
      <c r="I61" s="31">
        <f t="shared" si="8"/>
        <v>168300</v>
      </c>
      <c r="J61" s="31">
        <f t="shared" si="9"/>
        <v>238000</v>
      </c>
      <c r="K61" s="31"/>
      <c r="L61" s="43">
        <v>578000</v>
      </c>
      <c r="M61" s="43"/>
      <c r="N61" s="31">
        <v>0</v>
      </c>
      <c r="O61" s="31">
        <v>0</v>
      </c>
      <c r="P61" s="31">
        <f t="shared" si="25"/>
        <v>0</v>
      </c>
      <c r="Q61" s="31">
        <f t="shared" si="26"/>
        <v>0</v>
      </c>
      <c r="R61" s="31">
        <v>0</v>
      </c>
      <c r="S61" s="31">
        <f t="shared" si="27"/>
        <v>0</v>
      </c>
      <c r="T61" s="31">
        <f t="shared" si="28"/>
        <v>0</v>
      </c>
      <c r="U61" s="31">
        <f t="shared" si="29"/>
        <v>171700</v>
      </c>
    </row>
    <row r="62" spans="1:21" s="6" customFormat="1" ht="30" customHeight="1">
      <c r="A62" s="34">
        <v>607004</v>
      </c>
      <c r="B62" s="34" t="s">
        <v>102</v>
      </c>
      <c r="C62" s="34" t="s">
        <v>102</v>
      </c>
      <c r="D62" s="30">
        <v>2700</v>
      </c>
      <c r="E62" s="31">
        <f t="shared" si="6"/>
        <v>5400000</v>
      </c>
      <c r="F62" s="30">
        <v>2800</v>
      </c>
      <c r="G62" s="31">
        <f t="shared" si="7"/>
        <v>5600000</v>
      </c>
      <c r="H62" s="32">
        <v>1</v>
      </c>
      <c r="I62" s="31">
        <f t="shared" si="8"/>
        <v>5400000</v>
      </c>
      <c r="J62" s="31">
        <f t="shared" si="9"/>
        <v>5600000</v>
      </c>
      <c r="K62" s="31"/>
      <c r="L62" s="43">
        <v>5400000</v>
      </c>
      <c r="M62" s="43"/>
      <c r="N62" s="31">
        <v>0</v>
      </c>
      <c r="O62" s="31">
        <v>0</v>
      </c>
      <c r="P62" s="31">
        <f t="shared" si="25"/>
        <v>5600000</v>
      </c>
      <c r="Q62" s="31">
        <f t="shared" si="26"/>
        <v>5600000</v>
      </c>
      <c r="R62" s="31">
        <v>1680000</v>
      </c>
      <c r="S62" s="31">
        <f t="shared" si="27"/>
        <v>3920000</v>
      </c>
      <c r="T62" s="31">
        <f t="shared" si="28"/>
        <v>0</v>
      </c>
      <c r="U62" s="31">
        <f t="shared" si="29"/>
        <v>0</v>
      </c>
    </row>
    <row r="63" spans="1:21" s="6" customFormat="1" ht="30" customHeight="1">
      <c r="A63" s="34">
        <v>607003</v>
      </c>
      <c r="B63" s="34" t="s">
        <v>103</v>
      </c>
      <c r="C63" s="34" t="s">
        <v>103</v>
      </c>
      <c r="D63" s="30">
        <v>1980</v>
      </c>
      <c r="E63" s="31">
        <f t="shared" si="6"/>
        <v>3960000</v>
      </c>
      <c r="F63" s="30">
        <v>2100</v>
      </c>
      <c r="G63" s="31">
        <f t="shared" si="7"/>
        <v>4200000</v>
      </c>
      <c r="H63" s="32">
        <v>0.85</v>
      </c>
      <c r="I63" s="31">
        <f t="shared" si="8"/>
        <v>3366000</v>
      </c>
      <c r="J63" s="31">
        <f t="shared" si="9"/>
        <v>3570000</v>
      </c>
      <c r="K63" s="31"/>
      <c r="L63" s="43">
        <v>3366000</v>
      </c>
      <c r="M63" s="43"/>
      <c r="N63" s="31">
        <v>0</v>
      </c>
      <c r="O63" s="31">
        <v>0</v>
      </c>
      <c r="P63" s="31">
        <f t="shared" si="25"/>
        <v>3570000</v>
      </c>
      <c r="Q63" s="31">
        <f t="shared" si="26"/>
        <v>3570000</v>
      </c>
      <c r="R63" s="31">
        <v>1071000</v>
      </c>
      <c r="S63" s="31">
        <f t="shared" si="27"/>
        <v>2499000</v>
      </c>
      <c r="T63" s="31">
        <f t="shared" si="28"/>
        <v>0</v>
      </c>
      <c r="U63" s="31">
        <f t="shared" si="29"/>
        <v>0</v>
      </c>
    </row>
    <row r="64" spans="1:21" s="6" customFormat="1" ht="30" customHeight="1">
      <c r="A64" s="33">
        <v>607007</v>
      </c>
      <c r="B64" s="33" t="s">
        <v>104</v>
      </c>
      <c r="C64" s="33" t="s">
        <v>104</v>
      </c>
      <c r="D64" s="36">
        <f aca="true" t="shared" si="44" ref="D64:K64">D65</f>
        <v>1700</v>
      </c>
      <c r="E64" s="36">
        <f t="shared" si="44"/>
        <v>3400000</v>
      </c>
      <c r="F64" s="36">
        <f t="shared" si="44"/>
        <v>1800</v>
      </c>
      <c r="G64" s="36">
        <f t="shared" si="44"/>
        <v>3600000</v>
      </c>
      <c r="H64" s="37"/>
      <c r="I64" s="36">
        <f aca="true" t="shared" si="45" ref="H64:U64">I65</f>
        <v>3400000</v>
      </c>
      <c r="J64" s="36">
        <f t="shared" si="45"/>
        <v>3600000</v>
      </c>
      <c r="K64" s="36">
        <f t="shared" si="45"/>
        <v>0</v>
      </c>
      <c r="L64" s="36">
        <f t="shared" si="45"/>
        <v>3400000</v>
      </c>
      <c r="M64" s="36">
        <f t="shared" si="45"/>
        <v>0</v>
      </c>
      <c r="N64" s="36">
        <f t="shared" si="45"/>
        <v>0</v>
      </c>
      <c r="O64" s="36">
        <f t="shared" si="45"/>
        <v>0</v>
      </c>
      <c r="P64" s="36">
        <f t="shared" si="45"/>
        <v>3600000</v>
      </c>
      <c r="Q64" s="36">
        <f t="shared" si="45"/>
        <v>3600000</v>
      </c>
      <c r="R64" s="36">
        <f t="shared" si="45"/>
        <v>1080000</v>
      </c>
      <c r="S64" s="36">
        <f t="shared" si="45"/>
        <v>2520000</v>
      </c>
      <c r="T64" s="36">
        <f t="shared" si="45"/>
        <v>0</v>
      </c>
      <c r="U64" s="36">
        <f t="shared" si="45"/>
        <v>0</v>
      </c>
    </row>
    <row r="65" spans="1:21" s="6" customFormat="1" ht="30" customHeight="1">
      <c r="A65" s="34">
        <v>607007</v>
      </c>
      <c r="B65" s="34" t="s">
        <v>104</v>
      </c>
      <c r="C65" s="34" t="s">
        <v>104</v>
      </c>
      <c r="D65" s="30">
        <v>1700</v>
      </c>
      <c r="E65" s="31">
        <f t="shared" si="6"/>
        <v>3400000</v>
      </c>
      <c r="F65" s="30">
        <v>1800</v>
      </c>
      <c r="G65" s="31">
        <f t="shared" si="7"/>
        <v>3600000</v>
      </c>
      <c r="H65" s="32">
        <v>1</v>
      </c>
      <c r="I65" s="31">
        <f t="shared" si="8"/>
        <v>3400000</v>
      </c>
      <c r="J65" s="31">
        <f t="shared" si="9"/>
        <v>3600000</v>
      </c>
      <c r="K65" s="31"/>
      <c r="L65" s="43">
        <v>3400000</v>
      </c>
      <c r="M65" s="43"/>
      <c r="N65" s="31">
        <v>0</v>
      </c>
      <c r="O65" s="31">
        <v>0</v>
      </c>
      <c r="P65" s="31">
        <f t="shared" si="25"/>
        <v>3600000</v>
      </c>
      <c r="Q65" s="31">
        <f t="shared" si="26"/>
        <v>3600000</v>
      </c>
      <c r="R65" s="31">
        <v>1080000</v>
      </c>
      <c r="S65" s="31">
        <f t="shared" si="27"/>
        <v>2520000</v>
      </c>
      <c r="T65" s="31">
        <f t="shared" si="28"/>
        <v>0</v>
      </c>
      <c r="U65" s="31">
        <f t="shared" si="29"/>
        <v>0</v>
      </c>
    </row>
    <row r="66" spans="1:21" s="6" customFormat="1" ht="30" customHeight="1">
      <c r="A66" s="33">
        <v>607006</v>
      </c>
      <c r="B66" s="33" t="s">
        <v>105</v>
      </c>
      <c r="C66" s="33" t="s">
        <v>105</v>
      </c>
      <c r="D66" s="36">
        <f aca="true" t="shared" si="46" ref="D66:K66">D67</f>
        <v>3526</v>
      </c>
      <c r="E66" s="36">
        <f t="shared" si="46"/>
        <v>7052000</v>
      </c>
      <c r="F66" s="36">
        <f t="shared" si="46"/>
        <v>3580</v>
      </c>
      <c r="G66" s="36">
        <f t="shared" si="46"/>
        <v>7160000</v>
      </c>
      <c r="H66" s="37"/>
      <c r="I66" s="36">
        <f aca="true" t="shared" si="47" ref="H66:U66">I67</f>
        <v>7052000</v>
      </c>
      <c r="J66" s="36">
        <f t="shared" si="47"/>
        <v>7160000</v>
      </c>
      <c r="K66" s="36">
        <f t="shared" si="47"/>
        <v>0</v>
      </c>
      <c r="L66" s="36">
        <f t="shared" si="47"/>
        <v>7050000</v>
      </c>
      <c r="M66" s="36">
        <f t="shared" si="47"/>
        <v>0</v>
      </c>
      <c r="N66" s="36">
        <f t="shared" si="47"/>
        <v>0</v>
      </c>
      <c r="O66" s="36">
        <f t="shared" si="47"/>
        <v>0</v>
      </c>
      <c r="P66" s="36">
        <f t="shared" si="47"/>
        <v>7162000</v>
      </c>
      <c r="Q66" s="36">
        <f t="shared" si="47"/>
        <v>7162000</v>
      </c>
      <c r="R66" s="36">
        <f t="shared" si="47"/>
        <v>3148600</v>
      </c>
      <c r="S66" s="36">
        <f t="shared" si="47"/>
        <v>4013400</v>
      </c>
      <c r="T66" s="36">
        <f t="shared" si="47"/>
        <v>0</v>
      </c>
      <c r="U66" s="36">
        <f t="shared" si="47"/>
        <v>0</v>
      </c>
    </row>
    <row r="67" spans="1:21" s="6" customFormat="1" ht="30" customHeight="1">
      <c r="A67" s="34">
        <v>607006</v>
      </c>
      <c r="B67" s="34" t="s">
        <v>105</v>
      </c>
      <c r="C67" s="34" t="s">
        <v>105</v>
      </c>
      <c r="D67" s="30">
        <v>3526</v>
      </c>
      <c r="E67" s="31">
        <f t="shared" si="6"/>
        <v>7052000</v>
      </c>
      <c r="F67" s="30">
        <v>3580</v>
      </c>
      <c r="G67" s="31">
        <f t="shared" si="7"/>
        <v>7160000</v>
      </c>
      <c r="H67" s="32">
        <v>1</v>
      </c>
      <c r="I67" s="31">
        <f t="shared" si="8"/>
        <v>7052000</v>
      </c>
      <c r="J67" s="31">
        <f t="shared" si="9"/>
        <v>7160000</v>
      </c>
      <c r="K67" s="31"/>
      <c r="L67" s="43">
        <v>7050000</v>
      </c>
      <c r="M67" s="43"/>
      <c r="N67" s="31">
        <v>0</v>
      </c>
      <c r="O67" s="31">
        <v>0</v>
      </c>
      <c r="P67" s="31">
        <f t="shared" si="25"/>
        <v>7162000</v>
      </c>
      <c r="Q67" s="31">
        <f t="shared" si="26"/>
        <v>7162000</v>
      </c>
      <c r="R67" s="31">
        <v>3148600</v>
      </c>
      <c r="S67" s="31">
        <f t="shared" si="27"/>
        <v>4013400</v>
      </c>
      <c r="T67" s="31">
        <f t="shared" si="28"/>
        <v>0</v>
      </c>
      <c r="U67" s="31">
        <f t="shared" si="29"/>
        <v>0</v>
      </c>
    </row>
    <row r="68" spans="1:21" s="6" customFormat="1" ht="30" customHeight="1">
      <c r="A68" s="33">
        <v>607005</v>
      </c>
      <c r="B68" s="33" t="s">
        <v>106</v>
      </c>
      <c r="C68" s="33" t="s">
        <v>106</v>
      </c>
      <c r="D68" s="36">
        <f aca="true" t="shared" si="48" ref="D68:K68">D69</f>
        <v>3745</v>
      </c>
      <c r="E68" s="36">
        <f t="shared" si="48"/>
        <v>7490000</v>
      </c>
      <c r="F68" s="36">
        <f t="shared" si="48"/>
        <v>3745</v>
      </c>
      <c r="G68" s="36">
        <f t="shared" si="48"/>
        <v>7490000</v>
      </c>
      <c r="H68" s="37"/>
      <c r="I68" s="36">
        <f aca="true" t="shared" si="49" ref="H68:U68">I69</f>
        <v>7490000</v>
      </c>
      <c r="J68" s="36">
        <f t="shared" si="49"/>
        <v>7490000</v>
      </c>
      <c r="K68" s="36">
        <f t="shared" si="49"/>
        <v>0</v>
      </c>
      <c r="L68" s="36">
        <f t="shared" si="49"/>
        <v>7490000</v>
      </c>
      <c r="M68" s="36">
        <f t="shared" si="49"/>
        <v>0</v>
      </c>
      <c r="N68" s="36">
        <f t="shared" si="49"/>
        <v>0</v>
      </c>
      <c r="O68" s="36">
        <f t="shared" si="49"/>
        <v>0</v>
      </c>
      <c r="P68" s="36">
        <f t="shared" si="49"/>
        <v>7490000</v>
      </c>
      <c r="Q68" s="36">
        <f t="shared" si="49"/>
        <v>7490000</v>
      </c>
      <c r="R68" s="36">
        <f t="shared" si="49"/>
        <v>3247000</v>
      </c>
      <c r="S68" s="36">
        <f t="shared" si="49"/>
        <v>4243000</v>
      </c>
      <c r="T68" s="36">
        <f t="shared" si="49"/>
        <v>0</v>
      </c>
      <c r="U68" s="36">
        <f t="shared" si="49"/>
        <v>0</v>
      </c>
    </row>
    <row r="69" spans="1:21" s="6" customFormat="1" ht="30" customHeight="1">
      <c r="A69" s="34">
        <v>607005</v>
      </c>
      <c r="B69" s="34" t="s">
        <v>106</v>
      </c>
      <c r="C69" s="34" t="s">
        <v>106</v>
      </c>
      <c r="D69" s="30">
        <v>3745</v>
      </c>
      <c r="E69" s="31">
        <f t="shared" si="6"/>
        <v>7490000</v>
      </c>
      <c r="F69" s="30">
        <v>3745</v>
      </c>
      <c r="G69" s="31">
        <f t="shared" si="7"/>
        <v>7490000</v>
      </c>
      <c r="H69" s="32">
        <v>1</v>
      </c>
      <c r="I69" s="31">
        <f t="shared" si="8"/>
        <v>7490000</v>
      </c>
      <c r="J69" s="31">
        <f t="shared" si="9"/>
        <v>7490000</v>
      </c>
      <c r="K69" s="44"/>
      <c r="L69" s="43">
        <v>7490000</v>
      </c>
      <c r="M69" s="30"/>
      <c r="N69" s="31">
        <v>0</v>
      </c>
      <c r="O69" s="31">
        <v>0</v>
      </c>
      <c r="P69" s="31">
        <f t="shared" si="25"/>
        <v>7490000</v>
      </c>
      <c r="Q69" s="31">
        <f t="shared" si="26"/>
        <v>7490000</v>
      </c>
      <c r="R69" s="31">
        <v>3247000</v>
      </c>
      <c r="S69" s="31">
        <f t="shared" si="27"/>
        <v>4243000</v>
      </c>
      <c r="T69" s="31">
        <f t="shared" si="28"/>
        <v>0</v>
      </c>
      <c r="U69" s="31">
        <f t="shared" si="29"/>
        <v>0</v>
      </c>
    </row>
    <row r="70" spans="1:21" s="6" customFormat="1" ht="30" customHeight="1">
      <c r="A70" s="33">
        <v>608</v>
      </c>
      <c r="B70" s="33" t="s">
        <v>107</v>
      </c>
      <c r="C70" s="33" t="s">
        <v>107</v>
      </c>
      <c r="D70" s="25">
        <f aca="true" t="shared" si="50" ref="D70:K70">SUM(D71:D75)</f>
        <v>2947</v>
      </c>
      <c r="E70" s="25">
        <f t="shared" si="50"/>
        <v>5894000</v>
      </c>
      <c r="F70" s="25">
        <f t="shared" si="50"/>
        <v>3473</v>
      </c>
      <c r="G70" s="25">
        <f t="shared" si="50"/>
        <v>6946000</v>
      </c>
      <c r="H70" s="26"/>
      <c r="I70" s="25">
        <f aca="true" t="shared" si="51" ref="H70:U70">SUM(I71:I75)</f>
        <v>5648600</v>
      </c>
      <c r="J70" s="25">
        <f t="shared" si="51"/>
        <v>6695200</v>
      </c>
      <c r="K70" s="25">
        <f t="shared" si="51"/>
        <v>0</v>
      </c>
      <c r="L70" s="25">
        <f t="shared" si="51"/>
        <v>8141100</v>
      </c>
      <c r="M70" s="25">
        <f t="shared" si="51"/>
        <v>0</v>
      </c>
      <c r="N70" s="25">
        <f t="shared" si="51"/>
        <v>0</v>
      </c>
      <c r="O70" s="25">
        <f t="shared" si="51"/>
        <v>0</v>
      </c>
      <c r="P70" s="25">
        <f t="shared" si="51"/>
        <v>4202700</v>
      </c>
      <c r="Q70" s="25">
        <f t="shared" si="51"/>
        <v>4202700</v>
      </c>
      <c r="R70" s="25">
        <f t="shared" si="51"/>
        <v>1260810</v>
      </c>
      <c r="S70" s="25">
        <f t="shared" si="51"/>
        <v>2941890</v>
      </c>
      <c r="T70" s="25">
        <f t="shared" si="51"/>
        <v>0</v>
      </c>
      <c r="U70" s="25">
        <f t="shared" si="51"/>
        <v>0</v>
      </c>
    </row>
    <row r="71" spans="1:21" s="6" customFormat="1" ht="30" customHeight="1">
      <c r="A71" s="34">
        <v>608001</v>
      </c>
      <c r="B71" s="34" t="s">
        <v>108</v>
      </c>
      <c r="C71" s="34" t="s">
        <v>109</v>
      </c>
      <c r="D71" s="30">
        <v>818</v>
      </c>
      <c r="E71" s="31">
        <f t="shared" si="6"/>
        <v>1636000</v>
      </c>
      <c r="F71" s="30">
        <v>836</v>
      </c>
      <c r="G71" s="31">
        <f t="shared" si="7"/>
        <v>1672000</v>
      </c>
      <c r="H71" s="32">
        <v>0.85</v>
      </c>
      <c r="I71" s="31">
        <f t="shared" si="8"/>
        <v>1390600</v>
      </c>
      <c r="J71" s="31">
        <f t="shared" si="9"/>
        <v>1421200</v>
      </c>
      <c r="K71" s="31"/>
      <c r="L71" s="43">
        <v>1569100</v>
      </c>
      <c r="M71" s="43"/>
      <c r="N71" s="31">
        <v>0</v>
      </c>
      <c r="O71" s="31">
        <v>0</v>
      </c>
      <c r="P71" s="31">
        <f t="shared" si="25"/>
        <v>1242700</v>
      </c>
      <c r="Q71" s="31">
        <f t="shared" si="26"/>
        <v>1242700</v>
      </c>
      <c r="R71" s="31">
        <v>372810</v>
      </c>
      <c r="S71" s="31">
        <f t="shared" si="27"/>
        <v>869890</v>
      </c>
      <c r="T71" s="31">
        <f t="shared" si="28"/>
        <v>0</v>
      </c>
      <c r="U71" s="31">
        <f t="shared" si="29"/>
        <v>0</v>
      </c>
    </row>
    <row r="72" spans="1:21" s="6" customFormat="1" ht="30" customHeight="1">
      <c r="A72" s="34">
        <v>608002</v>
      </c>
      <c r="B72" s="34" t="s">
        <v>110</v>
      </c>
      <c r="C72" s="34" t="s">
        <v>110</v>
      </c>
      <c r="D72" s="30">
        <v>517</v>
      </c>
      <c r="E72" s="31">
        <f t="shared" si="6"/>
        <v>1034000</v>
      </c>
      <c r="F72" s="30">
        <v>731</v>
      </c>
      <c r="G72" s="31">
        <f t="shared" si="7"/>
        <v>1462000</v>
      </c>
      <c r="H72" s="32">
        <v>1</v>
      </c>
      <c r="I72" s="31">
        <f t="shared" si="8"/>
        <v>1034000</v>
      </c>
      <c r="J72" s="31">
        <f t="shared" si="9"/>
        <v>1462000</v>
      </c>
      <c r="K72" s="31"/>
      <c r="L72" s="43">
        <v>1540000</v>
      </c>
      <c r="M72" s="43"/>
      <c r="N72" s="31">
        <v>0</v>
      </c>
      <c r="O72" s="31">
        <v>0</v>
      </c>
      <c r="P72" s="31">
        <f t="shared" si="25"/>
        <v>956000</v>
      </c>
      <c r="Q72" s="31">
        <f t="shared" si="26"/>
        <v>956000</v>
      </c>
      <c r="R72" s="31">
        <v>286800</v>
      </c>
      <c r="S72" s="31">
        <f t="shared" si="27"/>
        <v>669200</v>
      </c>
      <c r="T72" s="31">
        <f t="shared" si="28"/>
        <v>0</v>
      </c>
      <c r="U72" s="31">
        <f t="shared" si="29"/>
        <v>0</v>
      </c>
    </row>
    <row r="73" spans="1:21" ht="30" customHeight="1">
      <c r="A73" s="34">
        <v>608004</v>
      </c>
      <c r="B73" s="34" t="s">
        <v>111</v>
      </c>
      <c r="C73" s="34" t="s">
        <v>112</v>
      </c>
      <c r="D73" s="30">
        <v>804</v>
      </c>
      <c r="E73" s="31">
        <f t="shared" si="6"/>
        <v>1608000</v>
      </c>
      <c r="F73" s="30">
        <v>1000</v>
      </c>
      <c r="G73" s="31">
        <f t="shared" si="7"/>
        <v>2000000</v>
      </c>
      <c r="H73" s="32">
        <v>1</v>
      </c>
      <c r="I73" s="31">
        <f t="shared" si="8"/>
        <v>1608000</v>
      </c>
      <c r="J73" s="31">
        <f t="shared" si="9"/>
        <v>2000000</v>
      </c>
      <c r="K73" s="51"/>
      <c r="L73" s="43">
        <v>2800000</v>
      </c>
      <c r="M73" s="43"/>
      <c r="N73" s="31">
        <v>0</v>
      </c>
      <c r="O73" s="31">
        <v>0</v>
      </c>
      <c r="P73" s="31">
        <f t="shared" si="25"/>
        <v>808000</v>
      </c>
      <c r="Q73" s="31">
        <f t="shared" si="26"/>
        <v>808000</v>
      </c>
      <c r="R73" s="31">
        <v>242400</v>
      </c>
      <c r="S73" s="31">
        <f t="shared" si="27"/>
        <v>565600</v>
      </c>
      <c r="T73" s="31">
        <f t="shared" si="28"/>
        <v>0</v>
      </c>
      <c r="U73" s="31">
        <f t="shared" si="29"/>
        <v>0</v>
      </c>
    </row>
    <row r="74" spans="1:21" ht="30" customHeight="1">
      <c r="A74" s="34">
        <v>608005</v>
      </c>
      <c r="B74" s="34" t="s">
        <v>113</v>
      </c>
      <c r="C74" s="34" t="s">
        <v>113</v>
      </c>
      <c r="D74" s="30">
        <v>362</v>
      </c>
      <c r="E74" s="31">
        <f t="shared" si="6"/>
        <v>724000</v>
      </c>
      <c r="F74" s="30">
        <v>460</v>
      </c>
      <c r="G74" s="31">
        <f t="shared" si="7"/>
        <v>920000</v>
      </c>
      <c r="H74" s="32">
        <v>1</v>
      </c>
      <c r="I74" s="31">
        <f t="shared" si="8"/>
        <v>724000</v>
      </c>
      <c r="J74" s="31">
        <f t="shared" si="9"/>
        <v>920000</v>
      </c>
      <c r="K74" s="51"/>
      <c r="L74" s="43">
        <v>1200000</v>
      </c>
      <c r="M74" s="43"/>
      <c r="N74" s="31">
        <v>0</v>
      </c>
      <c r="O74" s="31">
        <v>0</v>
      </c>
      <c r="P74" s="31">
        <f t="shared" si="25"/>
        <v>444000</v>
      </c>
      <c r="Q74" s="31">
        <f t="shared" si="26"/>
        <v>444000</v>
      </c>
      <c r="R74" s="31">
        <v>133200</v>
      </c>
      <c r="S74" s="31">
        <f t="shared" si="27"/>
        <v>310800</v>
      </c>
      <c r="T74" s="31">
        <f t="shared" si="28"/>
        <v>0</v>
      </c>
      <c r="U74" s="31">
        <f t="shared" si="29"/>
        <v>0</v>
      </c>
    </row>
    <row r="75" spans="1:21" s="7" customFormat="1" ht="30" customHeight="1">
      <c r="A75" s="34">
        <v>608006</v>
      </c>
      <c r="B75" s="34" t="s">
        <v>114</v>
      </c>
      <c r="C75" s="34" t="s">
        <v>114</v>
      </c>
      <c r="D75" s="30">
        <v>446</v>
      </c>
      <c r="E75" s="31">
        <f aca="true" t="shared" si="52" ref="E75:E138">D75*2000</f>
        <v>892000</v>
      </c>
      <c r="F75" s="30">
        <v>446</v>
      </c>
      <c r="G75" s="31">
        <f aca="true" t="shared" si="53" ref="G75:G138">F75*2000</f>
        <v>892000</v>
      </c>
      <c r="H75" s="32">
        <v>1</v>
      </c>
      <c r="I75" s="31">
        <f aca="true" t="shared" si="54" ref="I75:I138">E75*H75</f>
        <v>892000</v>
      </c>
      <c r="J75" s="31">
        <f aca="true" t="shared" si="55" ref="J75:J138">G75*H75</f>
        <v>892000</v>
      </c>
      <c r="K75" s="51"/>
      <c r="L75" s="43">
        <v>1032000</v>
      </c>
      <c r="M75" s="43"/>
      <c r="N75" s="31">
        <v>0</v>
      </c>
      <c r="O75" s="31">
        <v>0</v>
      </c>
      <c r="P75" s="31">
        <f aca="true" t="shared" si="56" ref="P75:P106">IF(I75+J75+K75-L75-M75-N75-O75&lt;0,0,I75+J75+K75-L75-M75-N75-O75)</f>
        <v>752000</v>
      </c>
      <c r="Q75" s="31">
        <f aca="true" t="shared" si="57" ref="Q75:Q106">P75</f>
        <v>752000</v>
      </c>
      <c r="R75" s="31">
        <v>225600</v>
      </c>
      <c r="S75" s="31">
        <f aca="true" t="shared" si="58" ref="S75:S106">Q75-R75</f>
        <v>526400</v>
      </c>
      <c r="T75" s="31">
        <f aca="true" t="shared" si="59" ref="T75:T106">P75-Q75</f>
        <v>0</v>
      </c>
      <c r="U75" s="31">
        <f aca="true" t="shared" si="60" ref="U75:U106">IF(I75+J75+K75-L75-M75-N75-O75&lt;0,-(I75+J75+K75-L75-M75-N75-O75),0)</f>
        <v>0</v>
      </c>
    </row>
    <row r="76" spans="1:21" s="7" customFormat="1" ht="30" customHeight="1">
      <c r="A76" s="33">
        <v>608007</v>
      </c>
      <c r="B76" s="33" t="s">
        <v>115</v>
      </c>
      <c r="C76" s="33" t="s">
        <v>115</v>
      </c>
      <c r="D76" s="25">
        <f aca="true" t="shared" si="61" ref="D76:K76">D77</f>
        <v>1911</v>
      </c>
      <c r="E76" s="25">
        <f t="shared" si="61"/>
        <v>3822000</v>
      </c>
      <c r="F76" s="25">
        <f t="shared" si="61"/>
        <v>1886</v>
      </c>
      <c r="G76" s="25">
        <f t="shared" si="61"/>
        <v>3772000</v>
      </c>
      <c r="H76" s="26"/>
      <c r="I76" s="25">
        <f aca="true" t="shared" si="62" ref="H76:U76">I77</f>
        <v>3822000</v>
      </c>
      <c r="J76" s="25">
        <f t="shared" si="62"/>
        <v>3772000</v>
      </c>
      <c r="K76" s="25">
        <f t="shared" si="62"/>
        <v>0</v>
      </c>
      <c r="L76" s="25">
        <f t="shared" si="62"/>
        <v>3822000</v>
      </c>
      <c r="M76" s="25">
        <f t="shared" si="62"/>
        <v>0</v>
      </c>
      <c r="N76" s="25">
        <f t="shared" si="62"/>
        <v>0</v>
      </c>
      <c r="O76" s="25">
        <f t="shared" si="62"/>
        <v>0</v>
      </c>
      <c r="P76" s="25">
        <f t="shared" si="62"/>
        <v>3772000</v>
      </c>
      <c r="Q76" s="25">
        <f t="shared" si="62"/>
        <v>3772000</v>
      </c>
      <c r="R76" s="25">
        <f t="shared" si="62"/>
        <v>1131600</v>
      </c>
      <c r="S76" s="25">
        <f t="shared" si="62"/>
        <v>2640400</v>
      </c>
      <c r="T76" s="25">
        <f t="shared" si="62"/>
        <v>0</v>
      </c>
      <c r="U76" s="25">
        <f t="shared" si="62"/>
        <v>0</v>
      </c>
    </row>
    <row r="77" spans="1:21" s="7" customFormat="1" ht="30" customHeight="1">
      <c r="A77" s="34">
        <v>608007</v>
      </c>
      <c r="B77" s="34" t="s">
        <v>115</v>
      </c>
      <c r="C77" s="34" t="s">
        <v>115</v>
      </c>
      <c r="D77" s="30">
        <v>1911</v>
      </c>
      <c r="E77" s="31">
        <f t="shared" si="52"/>
        <v>3822000</v>
      </c>
      <c r="F77" s="30">
        <v>1886</v>
      </c>
      <c r="G77" s="31">
        <f t="shared" si="53"/>
        <v>3772000</v>
      </c>
      <c r="H77" s="32">
        <v>1</v>
      </c>
      <c r="I77" s="31">
        <f t="shared" si="54"/>
        <v>3822000</v>
      </c>
      <c r="J77" s="31">
        <f t="shared" si="55"/>
        <v>3772000</v>
      </c>
      <c r="K77" s="51"/>
      <c r="L77" s="43">
        <v>3822000</v>
      </c>
      <c r="M77" s="43"/>
      <c r="N77" s="31">
        <v>0</v>
      </c>
      <c r="O77" s="31">
        <v>0</v>
      </c>
      <c r="P77" s="31">
        <f t="shared" si="56"/>
        <v>3772000</v>
      </c>
      <c r="Q77" s="31">
        <f t="shared" si="57"/>
        <v>3772000</v>
      </c>
      <c r="R77" s="31">
        <v>1131600</v>
      </c>
      <c r="S77" s="31">
        <f t="shared" si="58"/>
        <v>2640400</v>
      </c>
      <c r="T77" s="31">
        <f t="shared" si="59"/>
        <v>0</v>
      </c>
      <c r="U77" s="31">
        <f t="shared" si="60"/>
        <v>0</v>
      </c>
    </row>
    <row r="78" spans="1:21" s="7" customFormat="1" ht="30" customHeight="1">
      <c r="A78" s="33">
        <v>608009</v>
      </c>
      <c r="B78" s="33" t="s">
        <v>116</v>
      </c>
      <c r="C78" s="33" t="s">
        <v>116</v>
      </c>
      <c r="D78" s="36">
        <f aca="true" t="shared" si="63" ref="D78:K78">D79</f>
        <v>5491</v>
      </c>
      <c r="E78" s="36">
        <f t="shared" si="63"/>
        <v>10982000</v>
      </c>
      <c r="F78" s="36">
        <f t="shared" si="63"/>
        <v>6000</v>
      </c>
      <c r="G78" s="36">
        <f t="shared" si="63"/>
        <v>12000000</v>
      </c>
      <c r="H78" s="37"/>
      <c r="I78" s="36">
        <f aca="true" t="shared" si="64" ref="H78:U78">I79</f>
        <v>10982000</v>
      </c>
      <c r="J78" s="36">
        <f t="shared" si="64"/>
        <v>12000000</v>
      </c>
      <c r="K78" s="36">
        <f t="shared" si="64"/>
        <v>0</v>
      </c>
      <c r="L78" s="36">
        <f t="shared" si="64"/>
        <v>14800000</v>
      </c>
      <c r="M78" s="36">
        <f t="shared" si="64"/>
        <v>0</v>
      </c>
      <c r="N78" s="36">
        <f t="shared" si="64"/>
        <v>0</v>
      </c>
      <c r="O78" s="36">
        <f t="shared" si="64"/>
        <v>0</v>
      </c>
      <c r="P78" s="36">
        <f t="shared" si="64"/>
        <v>8182000</v>
      </c>
      <c r="Q78" s="36">
        <f t="shared" si="64"/>
        <v>8182000</v>
      </c>
      <c r="R78" s="36">
        <f t="shared" si="64"/>
        <v>3454600</v>
      </c>
      <c r="S78" s="36">
        <f t="shared" si="64"/>
        <v>4727400</v>
      </c>
      <c r="T78" s="36">
        <f t="shared" si="64"/>
        <v>0</v>
      </c>
      <c r="U78" s="36">
        <f t="shared" si="64"/>
        <v>0</v>
      </c>
    </row>
    <row r="79" spans="1:21" s="7" customFormat="1" ht="30" customHeight="1">
      <c r="A79" s="34">
        <v>608009</v>
      </c>
      <c r="B79" s="34" t="s">
        <v>116</v>
      </c>
      <c r="C79" s="34" t="s">
        <v>116</v>
      </c>
      <c r="D79" s="30">
        <v>5491</v>
      </c>
      <c r="E79" s="31">
        <f t="shared" si="52"/>
        <v>10982000</v>
      </c>
      <c r="F79" s="30">
        <v>6000</v>
      </c>
      <c r="G79" s="31">
        <f t="shared" si="53"/>
        <v>12000000</v>
      </c>
      <c r="H79" s="32">
        <v>1</v>
      </c>
      <c r="I79" s="31">
        <f t="shared" si="54"/>
        <v>10982000</v>
      </c>
      <c r="J79" s="31">
        <f t="shared" si="55"/>
        <v>12000000</v>
      </c>
      <c r="K79" s="51"/>
      <c r="L79" s="43">
        <v>14800000</v>
      </c>
      <c r="M79" s="43"/>
      <c r="N79" s="31">
        <v>0</v>
      </c>
      <c r="O79" s="31">
        <v>0</v>
      </c>
      <c r="P79" s="31">
        <f t="shared" si="56"/>
        <v>8182000</v>
      </c>
      <c r="Q79" s="31">
        <f t="shared" si="57"/>
        <v>8182000</v>
      </c>
      <c r="R79" s="31">
        <v>3454600</v>
      </c>
      <c r="S79" s="31">
        <f t="shared" si="58"/>
        <v>4727400</v>
      </c>
      <c r="T79" s="31">
        <f t="shared" si="59"/>
        <v>0</v>
      </c>
      <c r="U79" s="31">
        <f t="shared" si="60"/>
        <v>0</v>
      </c>
    </row>
    <row r="80" spans="1:21" ht="30" customHeight="1">
      <c r="A80" s="33">
        <v>608003</v>
      </c>
      <c r="B80" s="33" t="s">
        <v>117</v>
      </c>
      <c r="C80" s="33" t="s">
        <v>117</v>
      </c>
      <c r="D80" s="36">
        <f aca="true" t="shared" si="65" ref="D80:K80">D81</f>
        <v>2070</v>
      </c>
      <c r="E80" s="36">
        <f t="shared" si="65"/>
        <v>4140000</v>
      </c>
      <c r="F80" s="36">
        <f t="shared" si="65"/>
        <v>2070</v>
      </c>
      <c r="G80" s="36">
        <f t="shared" si="65"/>
        <v>4140000</v>
      </c>
      <c r="H80" s="37"/>
      <c r="I80" s="36">
        <f aca="true" t="shared" si="66" ref="H80:U80">I81</f>
        <v>4140000</v>
      </c>
      <c r="J80" s="36">
        <f t="shared" si="66"/>
        <v>4140000</v>
      </c>
      <c r="K80" s="36">
        <f t="shared" si="66"/>
        <v>0</v>
      </c>
      <c r="L80" s="36">
        <f t="shared" si="66"/>
        <v>4508000</v>
      </c>
      <c r="M80" s="36">
        <f t="shared" si="66"/>
        <v>0</v>
      </c>
      <c r="N80" s="36">
        <f t="shared" si="66"/>
        <v>0</v>
      </c>
      <c r="O80" s="36">
        <f t="shared" si="66"/>
        <v>0</v>
      </c>
      <c r="P80" s="36">
        <f t="shared" si="66"/>
        <v>3772000</v>
      </c>
      <c r="Q80" s="36">
        <f t="shared" si="66"/>
        <v>3772000</v>
      </c>
      <c r="R80" s="36">
        <f t="shared" si="66"/>
        <v>1131600</v>
      </c>
      <c r="S80" s="36">
        <f t="shared" si="66"/>
        <v>2640400</v>
      </c>
      <c r="T80" s="36">
        <f t="shared" si="66"/>
        <v>0</v>
      </c>
      <c r="U80" s="36">
        <f t="shared" si="66"/>
        <v>0</v>
      </c>
    </row>
    <row r="81" spans="1:21" ht="30" customHeight="1">
      <c r="A81" s="34">
        <v>608003</v>
      </c>
      <c r="B81" s="34" t="s">
        <v>117</v>
      </c>
      <c r="C81" s="34" t="s">
        <v>117</v>
      </c>
      <c r="D81" s="30">
        <v>2070</v>
      </c>
      <c r="E81" s="31">
        <f t="shared" si="52"/>
        <v>4140000</v>
      </c>
      <c r="F81" s="30">
        <v>2070</v>
      </c>
      <c r="G81" s="31">
        <f t="shared" si="53"/>
        <v>4140000</v>
      </c>
      <c r="H81" s="32">
        <v>1</v>
      </c>
      <c r="I81" s="31">
        <f t="shared" si="54"/>
        <v>4140000</v>
      </c>
      <c r="J81" s="31">
        <f t="shared" si="55"/>
        <v>4140000</v>
      </c>
      <c r="K81" s="51"/>
      <c r="L81" s="43">
        <v>4508000</v>
      </c>
      <c r="M81" s="43"/>
      <c r="N81" s="31">
        <v>0</v>
      </c>
      <c r="O81" s="31">
        <v>0</v>
      </c>
      <c r="P81" s="31">
        <f t="shared" si="56"/>
        <v>3772000</v>
      </c>
      <c r="Q81" s="31">
        <f t="shared" si="57"/>
        <v>3772000</v>
      </c>
      <c r="R81" s="31">
        <v>1131600</v>
      </c>
      <c r="S81" s="31">
        <f t="shared" si="58"/>
        <v>2640400</v>
      </c>
      <c r="T81" s="31">
        <f t="shared" si="59"/>
        <v>0</v>
      </c>
      <c r="U81" s="31">
        <f t="shared" si="60"/>
        <v>0</v>
      </c>
    </row>
    <row r="82" spans="1:21" ht="30" customHeight="1">
      <c r="A82" s="33">
        <v>608008</v>
      </c>
      <c r="B82" s="33" t="s">
        <v>118</v>
      </c>
      <c r="C82" s="33" t="s">
        <v>118</v>
      </c>
      <c r="D82" s="25">
        <f aca="true" t="shared" si="67" ref="D82:K82">D83</f>
        <v>2600</v>
      </c>
      <c r="E82" s="25">
        <f t="shared" si="67"/>
        <v>5200000</v>
      </c>
      <c r="F82" s="25">
        <f t="shared" si="67"/>
        <v>2600</v>
      </c>
      <c r="G82" s="25">
        <f t="shared" si="67"/>
        <v>5200000</v>
      </c>
      <c r="H82" s="26"/>
      <c r="I82" s="25">
        <f aca="true" t="shared" si="68" ref="H82:U82">I83</f>
        <v>5200000</v>
      </c>
      <c r="J82" s="25">
        <f t="shared" si="68"/>
        <v>5200000</v>
      </c>
      <c r="K82" s="25">
        <f t="shared" si="68"/>
        <v>0</v>
      </c>
      <c r="L82" s="25">
        <f t="shared" si="68"/>
        <v>5200000</v>
      </c>
      <c r="M82" s="25">
        <f t="shared" si="68"/>
        <v>0</v>
      </c>
      <c r="N82" s="25">
        <f t="shared" si="68"/>
        <v>0</v>
      </c>
      <c r="O82" s="25">
        <f t="shared" si="68"/>
        <v>0</v>
      </c>
      <c r="P82" s="25">
        <f t="shared" si="68"/>
        <v>5200000</v>
      </c>
      <c r="Q82" s="25">
        <f t="shared" si="68"/>
        <v>5200000</v>
      </c>
      <c r="R82" s="25">
        <f t="shared" si="68"/>
        <v>1560000</v>
      </c>
      <c r="S82" s="25">
        <f t="shared" si="68"/>
        <v>3640000</v>
      </c>
      <c r="T82" s="25">
        <f t="shared" si="68"/>
        <v>0</v>
      </c>
      <c r="U82" s="25">
        <f t="shared" si="68"/>
        <v>0</v>
      </c>
    </row>
    <row r="83" spans="1:21" ht="30" customHeight="1">
      <c r="A83" s="34">
        <v>608008</v>
      </c>
      <c r="B83" s="34" t="s">
        <v>118</v>
      </c>
      <c r="C83" s="34" t="s">
        <v>118</v>
      </c>
      <c r="D83" s="30">
        <v>2600</v>
      </c>
      <c r="E83" s="31">
        <f t="shared" si="52"/>
        <v>5200000</v>
      </c>
      <c r="F83" s="30">
        <v>2600</v>
      </c>
      <c r="G83" s="31">
        <f t="shared" si="53"/>
        <v>5200000</v>
      </c>
      <c r="H83" s="32">
        <v>1</v>
      </c>
      <c r="I83" s="31">
        <f t="shared" si="54"/>
        <v>5200000</v>
      </c>
      <c r="J83" s="31">
        <f t="shared" si="55"/>
        <v>5200000</v>
      </c>
      <c r="K83" s="51"/>
      <c r="L83" s="43">
        <v>5200000</v>
      </c>
      <c r="M83" s="43"/>
      <c r="N83" s="31">
        <v>0</v>
      </c>
      <c r="O83" s="31">
        <v>0</v>
      </c>
      <c r="P83" s="31">
        <f t="shared" si="56"/>
        <v>5200000</v>
      </c>
      <c r="Q83" s="31">
        <f t="shared" si="57"/>
        <v>5200000</v>
      </c>
      <c r="R83" s="31">
        <v>1560000</v>
      </c>
      <c r="S83" s="31">
        <f t="shared" si="58"/>
        <v>3640000</v>
      </c>
      <c r="T83" s="31">
        <f t="shared" si="59"/>
        <v>0</v>
      </c>
      <c r="U83" s="31">
        <f t="shared" si="60"/>
        <v>0</v>
      </c>
    </row>
    <row r="84" spans="1:21" ht="30" customHeight="1">
      <c r="A84" s="35">
        <v>609</v>
      </c>
      <c r="B84" s="35" t="s">
        <v>119</v>
      </c>
      <c r="C84" s="35" t="s">
        <v>119</v>
      </c>
      <c r="D84" s="36">
        <f aca="true" t="shared" si="69" ref="D84:K84">SUM(D85:D91)</f>
        <v>4768</v>
      </c>
      <c r="E84" s="36">
        <f t="shared" si="69"/>
        <v>9536000</v>
      </c>
      <c r="F84" s="36">
        <f t="shared" si="69"/>
        <v>5235</v>
      </c>
      <c r="G84" s="36">
        <f t="shared" si="69"/>
        <v>10470000</v>
      </c>
      <c r="H84" s="37"/>
      <c r="I84" s="36">
        <f aca="true" t="shared" si="70" ref="H84:U84">SUM(I85:I91)</f>
        <v>7403900</v>
      </c>
      <c r="J84" s="36">
        <f t="shared" si="70"/>
        <v>8067900</v>
      </c>
      <c r="K84" s="36">
        <f t="shared" si="70"/>
        <v>0</v>
      </c>
      <c r="L84" s="36">
        <f t="shared" si="70"/>
        <v>9747200</v>
      </c>
      <c r="M84" s="36">
        <f t="shared" si="70"/>
        <v>63100</v>
      </c>
      <c r="N84" s="36">
        <f t="shared" si="70"/>
        <v>0</v>
      </c>
      <c r="O84" s="36">
        <f t="shared" si="70"/>
        <v>0</v>
      </c>
      <c r="P84" s="36">
        <f t="shared" si="70"/>
        <v>5727200</v>
      </c>
      <c r="Q84" s="36">
        <f t="shared" si="70"/>
        <v>5727200</v>
      </c>
      <c r="R84" s="36">
        <f t="shared" si="70"/>
        <v>1718160</v>
      </c>
      <c r="S84" s="36">
        <f t="shared" si="70"/>
        <v>4009040</v>
      </c>
      <c r="T84" s="36">
        <f t="shared" si="70"/>
        <v>0</v>
      </c>
      <c r="U84" s="36">
        <f t="shared" si="70"/>
        <v>65700</v>
      </c>
    </row>
    <row r="85" spans="1:21" ht="30" customHeight="1">
      <c r="A85" s="38">
        <v>609001</v>
      </c>
      <c r="B85" s="38" t="s">
        <v>120</v>
      </c>
      <c r="C85" s="38" t="s">
        <v>121</v>
      </c>
      <c r="D85" s="30">
        <v>1005</v>
      </c>
      <c r="E85" s="31">
        <f t="shared" si="52"/>
        <v>2010000</v>
      </c>
      <c r="F85" s="30">
        <v>1542</v>
      </c>
      <c r="G85" s="31">
        <f t="shared" si="53"/>
        <v>3084000</v>
      </c>
      <c r="H85" s="32">
        <v>0.65</v>
      </c>
      <c r="I85" s="31">
        <f t="shared" si="54"/>
        <v>1306500</v>
      </c>
      <c r="J85" s="31">
        <f t="shared" si="55"/>
        <v>2004600</v>
      </c>
      <c r="K85" s="51"/>
      <c r="L85" s="43">
        <v>2376400</v>
      </c>
      <c r="M85" s="43"/>
      <c r="N85" s="31">
        <v>0</v>
      </c>
      <c r="O85" s="31">
        <v>0</v>
      </c>
      <c r="P85" s="31">
        <f t="shared" si="56"/>
        <v>934700</v>
      </c>
      <c r="Q85" s="31">
        <f t="shared" si="57"/>
        <v>934700</v>
      </c>
      <c r="R85" s="31">
        <v>280410</v>
      </c>
      <c r="S85" s="31">
        <f t="shared" si="58"/>
        <v>654290</v>
      </c>
      <c r="T85" s="31">
        <f t="shared" si="59"/>
        <v>0</v>
      </c>
      <c r="U85" s="31">
        <f t="shared" si="60"/>
        <v>0</v>
      </c>
    </row>
    <row r="86" spans="1:21" ht="30" customHeight="1">
      <c r="A86" s="38">
        <v>609002</v>
      </c>
      <c r="B86" s="38" t="s">
        <v>122</v>
      </c>
      <c r="C86" s="38" t="s">
        <v>122</v>
      </c>
      <c r="D86" s="30">
        <v>313</v>
      </c>
      <c r="E86" s="31">
        <f t="shared" si="52"/>
        <v>626000</v>
      </c>
      <c r="F86" s="30">
        <v>111</v>
      </c>
      <c r="G86" s="31">
        <f t="shared" si="53"/>
        <v>222000</v>
      </c>
      <c r="H86" s="32">
        <v>0.65</v>
      </c>
      <c r="I86" s="31">
        <f t="shared" si="54"/>
        <v>406900</v>
      </c>
      <c r="J86" s="31">
        <f t="shared" si="55"/>
        <v>144300</v>
      </c>
      <c r="K86" s="44"/>
      <c r="L86" s="43">
        <v>529100</v>
      </c>
      <c r="M86" s="30"/>
      <c r="N86" s="31">
        <v>0</v>
      </c>
      <c r="O86" s="31">
        <v>0</v>
      </c>
      <c r="P86" s="31">
        <f t="shared" si="56"/>
        <v>22100</v>
      </c>
      <c r="Q86" s="31">
        <f t="shared" si="57"/>
        <v>22100</v>
      </c>
      <c r="R86" s="31">
        <v>6630</v>
      </c>
      <c r="S86" s="31">
        <f t="shared" si="58"/>
        <v>15470</v>
      </c>
      <c r="T86" s="31">
        <f t="shared" si="59"/>
        <v>0</v>
      </c>
      <c r="U86" s="31">
        <f t="shared" si="60"/>
        <v>0</v>
      </c>
    </row>
    <row r="87" spans="1:21" ht="30" customHeight="1">
      <c r="A87" s="38">
        <v>609003</v>
      </c>
      <c r="B87" s="38" t="s">
        <v>123</v>
      </c>
      <c r="C87" s="38" t="s">
        <v>123</v>
      </c>
      <c r="D87" s="30">
        <v>1215</v>
      </c>
      <c r="E87" s="31">
        <f t="shared" si="52"/>
        <v>2430000</v>
      </c>
      <c r="F87" s="30">
        <v>1171</v>
      </c>
      <c r="G87" s="31">
        <f t="shared" si="53"/>
        <v>2342000</v>
      </c>
      <c r="H87" s="32">
        <v>0.65</v>
      </c>
      <c r="I87" s="31">
        <f t="shared" si="54"/>
        <v>1579500</v>
      </c>
      <c r="J87" s="31">
        <f t="shared" si="55"/>
        <v>1522300</v>
      </c>
      <c r="K87" s="51"/>
      <c r="L87" s="43">
        <v>2314000</v>
      </c>
      <c r="M87" s="43"/>
      <c r="N87" s="31">
        <v>0</v>
      </c>
      <c r="O87" s="31">
        <v>0</v>
      </c>
      <c r="P87" s="31">
        <f t="shared" si="56"/>
        <v>787800</v>
      </c>
      <c r="Q87" s="31">
        <f t="shared" si="57"/>
        <v>787800</v>
      </c>
      <c r="R87" s="31">
        <v>236340</v>
      </c>
      <c r="S87" s="31">
        <f t="shared" si="58"/>
        <v>551460</v>
      </c>
      <c r="T87" s="31">
        <f t="shared" si="59"/>
        <v>0</v>
      </c>
      <c r="U87" s="31">
        <f t="shared" si="60"/>
        <v>0</v>
      </c>
    </row>
    <row r="88" spans="1:21" ht="30" customHeight="1">
      <c r="A88" s="38">
        <v>609004</v>
      </c>
      <c r="B88" s="38" t="s">
        <v>124</v>
      </c>
      <c r="C88" s="38" t="s">
        <v>124</v>
      </c>
      <c r="D88" s="30">
        <v>1421</v>
      </c>
      <c r="E88" s="31">
        <f t="shared" si="52"/>
        <v>2842000</v>
      </c>
      <c r="F88" s="30">
        <v>1500</v>
      </c>
      <c r="G88" s="31">
        <f t="shared" si="53"/>
        <v>3000000</v>
      </c>
      <c r="H88" s="32">
        <v>1</v>
      </c>
      <c r="I88" s="31">
        <f t="shared" si="54"/>
        <v>2842000</v>
      </c>
      <c r="J88" s="31">
        <f t="shared" si="55"/>
        <v>3000000</v>
      </c>
      <c r="K88" s="44"/>
      <c r="L88" s="43">
        <v>3120000</v>
      </c>
      <c r="M88" s="30"/>
      <c r="N88" s="31">
        <v>0</v>
      </c>
      <c r="O88" s="31">
        <v>0</v>
      </c>
      <c r="P88" s="31">
        <f t="shared" si="56"/>
        <v>2722000</v>
      </c>
      <c r="Q88" s="31">
        <f t="shared" si="57"/>
        <v>2722000</v>
      </c>
      <c r="R88" s="31">
        <v>816600</v>
      </c>
      <c r="S88" s="31">
        <f t="shared" si="58"/>
        <v>1905400</v>
      </c>
      <c r="T88" s="31">
        <f t="shared" si="59"/>
        <v>0</v>
      </c>
      <c r="U88" s="31">
        <f t="shared" si="60"/>
        <v>0</v>
      </c>
    </row>
    <row r="89" spans="1:21" ht="30" customHeight="1">
      <c r="A89" s="38">
        <v>609006</v>
      </c>
      <c r="B89" s="38" t="s">
        <v>125</v>
      </c>
      <c r="C89" s="38" t="s">
        <v>125</v>
      </c>
      <c r="D89" s="30">
        <v>527</v>
      </c>
      <c r="E89" s="31">
        <f t="shared" si="52"/>
        <v>1054000</v>
      </c>
      <c r="F89" s="30">
        <v>531</v>
      </c>
      <c r="G89" s="31">
        <f t="shared" si="53"/>
        <v>1062000</v>
      </c>
      <c r="H89" s="32">
        <v>0.85</v>
      </c>
      <c r="I89" s="31">
        <f t="shared" si="54"/>
        <v>895900</v>
      </c>
      <c r="J89" s="31">
        <f t="shared" si="55"/>
        <v>902700</v>
      </c>
      <c r="K89" s="51"/>
      <c r="L89" s="43">
        <v>894200</v>
      </c>
      <c r="M89" s="43"/>
      <c r="N89" s="31">
        <v>0</v>
      </c>
      <c r="O89" s="31">
        <v>0</v>
      </c>
      <c r="P89" s="31">
        <f t="shared" si="56"/>
        <v>904400</v>
      </c>
      <c r="Q89" s="31">
        <f t="shared" si="57"/>
        <v>904400</v>
      </c>
      <c r="R89" s="31">
        <v>271320</v>
      </c>
      <c r="S89" s="31">
        <f t="shared" si="58"/>
        <v>633080</v>
      </c>
      <c r="T89" s="31">
        <f t="shared" si="59"/>
        <v>0</v>
      </c>
      <c r="U89" s="31">
        <f t="shared" si="60"/>
        <v>0</v>
      </c>
    </row>
    <row r="90" spans="1:21" ht="30" customHeight="1">
      <c r="A90" s="34">
        <v>609003</v>
      </c>
      <c r="B90" s="49" t="s">
        <v>123</v>
      </c>
      <c r="C90" s="49" t="s">
        <v>126</v>
      </c>
      <c r="D90" s="30">
        <v>13</v>
      </c>
      <c r="E90" s="31">
        <f t="shared" si="52"/>
        <v>26000</v>
      </c>
      <c r="F90" s="30">
        <v>50</v>
      </c>
      <c r="G90" s="31">
        <f t="shared" si="53"/>
        <v>100000</v>
      </c>
      <c r="H90" s="32">
        <v>0.65</v>
      </c>
      <c r="I90" s="31">
        <f t="shared" si="54"/>
        <v>16900</v>
      </c>
      <c r="J90" s="31">
        <f t="shared" si="55"/>
        <v>65000</v>
      </c>
      <c r="K90" s="44"/>
      <c r="L90" s="43">
        <v>84500</v>
      </c>
      <c r="M90" s="30">
        <v>63100</v>
      </c>
      <c r="N90" s="31"/>
      <c r="O90" s="31"/>
      <c r="P90" s="31">
        <f t="shared" si="56"/>
        <v>0</v>
      </c>
      <c r="Q90" s="31">
        <f t="shared" si="57"/>
        <v>0</v>
      </c>
      <c r="R90" s="31">
        <v>0</v>
      </c>
      <c r="S90" s="31">
        <f t="shared" si="58"/>
        <v>0</v>
      </c>
      <c r="T90" s="31">
        <f t="shared" si="59"/>
        <v>0</v>
      </c>
      <c r="U90" s="31">
        <f t="shared" si="60"/>
        <v>65700</v>
      </c>
    </row>
    <row r="91" spans="1:21" ht="30" customHeight="1">
      <c r="A91" s="34">
        <v>609002</v>
      </c>
      <c r="B91" s="49" t="s">
        <v>122</v>
      </c>
      <c r="C91" s="49" t="s">
        <v>127</v>
      </c>
      <c r="D91" s="30">
        <v>274</v>
      </c>
      <c r="E91" s="31">
        <f t="shared" si="52"/>
        <v>548000</v>
      </c>
      <c r="F91" s="30">
        <v>330</v>
      </c>
      <c r="G91" s="31">
        <f t="shared" si="53"/>
        <v>660000</v>
      </c>
      <c r="H91" s="32">
        <v>0.65</v>
      </c>
      <c r="I91" s="31">
        <f t="shared" si="54"/>
        <v>356200</v>
      </c>
      <c r="J91" s="31">
        <f t="shared" si="55"/>
        <v>429000</v>
      </c>
      <c r="K91" s="51"/>
      <c r="L91" s="43">
        <v>429000</v>
      </c>
      <c r="M91" s="43"/>
      <c r="N91" s="31">
        <v>0</v>
      </c>
      <c r="O91" s="31">
        <v>0</v>
      </c>
      <c r="P91" s="31">
        <f t="shared" si="56"/>
        <v>356200</v>
      </c>
      <c r="Q91" s="31">
        <f t="shared" si="57"/>
        <v>356200</v>
      </c>
      <c r="R91" s="31">
        <v>106860</v>
      </c>
      <c r="S91" s="31">
        <f t="shared" si="58"/>
        <v>249340</v>
      </c>
      <c r="T91" s="31">
        <f t="shared" si="59"/>
        <v>0</v>
      </c>
      <c r="U91" s="31">
        <f t="shared" si="60"/>
        <v>0</v>
      </c>
    </row>
    <row r="92" spans="1:21" ht="30" customHeight="1">
      <c r="A92" s="35">
        <v>609005</v>
      </c>
      <c r="B92" s="35" t="s">
        <v>128</v>
      </c>
      <c r="C92" s="35" t="s">
        <v>128</v>
      </c>
      <c r="D92" s="36">
        <f aca="true" t="shared" si="71" ref="D92:K92">D93</f>
        <v>524</v>
      </c>
      <c r="E92" s="36">
        <f t="shared" si="71"/>
        <v>1048000</v>
      </c>
      <c r="F92" s="36">
        <f t="shared" si="71"/>
        <v>646</v>
      </c>
      <c r="G92" s="36">
        <f t="shared" si="71"/>
        <v>1292000</v>
      </c>
      <c r="H92" s="37"/>
      <c r="I92" s="36">
        <f aca="true" t="shared" si="72" ref="H92:U92">I93</f>
        <v>681200</v>
      </c>
      <c r="J92" s="36">
        <f t="shared" si="72"/>
        <v>839800</v>
      </c>
      <c r="K92" s="36">
        <f t="shared" si="72"/>
        <v>0</v>
      </c>
      <c r="L92" s="36">
        <f t="shared" si="72"/>
        <v>1690000</v>
      </c>
      <c r="M92" s="36">
        <f t="shared" si="72"/>
        <v>0</v>
      </c>
      <c r="N92" s="36">
        <f t="shared" si="72"/>
        <v>0</v>
      </c>
      <c r="O92" s="36">
        <f t="shared" si="72"/>
        <v>0</v>
      </c>
      <c r="P92" s="36">
        <f t="shared" si="72"/>
        <v>0</v>
      </c>
      <c r="Q92" s="36">
        <f t="shared" si="72"/>
        <v>0</v>
      </c>
      <c r="R92" s="36">
        <f t="shared" si="72"/>
        <v>0</v>
      </c>
      <c r="S92" s="36">
        <f t="shared" si="72"/>
        <v>0</v>
      </c>
      <c r="T92" s="36">
        <f t="shared" si="72"/>
        <v>0</v>
      </c>
      <c r="U92" s="36">
        <f t="shared" si="72"/>
        <v>169000</v>
      </c>
    </row>
    <row r="93" spans="1:21" ht="30" customHeight="1">
      <c r="A93" s="38">
        <v>609005</v>
      </c>
      <c r="B93" s="38" t="s">
        <v>128</v>
      </c>
      <c r="C93" s="38" t="s">
        <v>128</v>
      </c>
      <c r="D93" s="30">
        <v>524</v>
      </c>
      <c r="E93" s="31">
        <f t="shared" si="52"/>
        <v>1048000</v>
      </c>
      <c r="F93" s="30">
        <v>646</v>
      </c>
      <c r="G93" s="31">
        <f t="shared" si="53"/>
        <v>1292000</v>
      </c>
      <c r="H93" s="32">
        <v>0.65</v>
      </c>
      <c r="I93" s="31">
        <f t="shared" si="54"/>
        <v>681200</v>
      </c>
      <c r="J93" s="31">
        <f t="shared" si="55"/>
        <v>839800</v>
      </c>
      <c r="K93" s="51"/>
      <c r="L93" s="43">
        <v>1690000</v>
      </c>
      <c r="M93" s="43"/>
      <c r="N93" s="31">
        <v>0</v>
      </c>
      <c r="O93" s="31">
        <v>0</v>
      </c>
      <c r="P93" s="31">
        <f t="shared" si="56"/>
        <v>0</v>
      </c>
      <c r="Q93" s="31">
        <f t="shared" si="57"/>
        <v>0</v>
      </c>
      <c r="R93" s="31">
        <v>0</v>
      </c>
      <c r="S93" s="31">
        <f t="shared" si="58"/>
        <v>0</v>
      </c>
      <c r="T93" s="31">
        <f t="shared" si="59"/>
        <v>0</v>
      </c>
      <c r="U93" s="31">
        <f t="shared" si="60"/>
        <v>169000</v>
      </c>
    </row>
    <row r="94" spans="1:21" ht="30" customHeight="1">
      <c r="A94" s="33">
        <v>610</v>
      </c>
      <c r="B94" s="33" t="s">
        <v>129</v>
      </c>
      <c r="C94" s="33" t="s">
        <v>129</v>
      </c>
      <c r="D94" s="25">
        <f aca="true" t="shared" si="73" ref="D94:K94">SUM(D95:D96)</f>
        <v>1772</v>
      </c>
      <c r="E94" s="25">
        <f t="shared" si="73"/>
        <v>3544000</v>
      </c>
      <c r="F94" s="25">
        <f t="shared" si="73"/>
        <v>1777</v>
      </c>
      <c r="G94" s="25">
        <f t="shared" si="73"/>
        <v>3554000</v>
      </c>
      <c r="H94" s="26"/>
      <c r="I94" s="25">
        <f aca="true" t="shared" si="74" ref="H94:U94">SUM(I95:I96)</f>
        <v>3345100</v>
      </c>
      <c r="J94" s="25">
        <f t="shared" si="74"/>
        <v>3352700</v>
      </c>
      <c r="K94" s="25">
        <f t="shared" si="74"/>
        <v>0</v>
      </c>
      <c r="L94" s="25">
        <f t="shared" si="74"/>
        <v>3435200</v>
      </c>
      <c r="M94" s="25">
        <f t="shared" si="74"/>
        <v>0</v>
      </c>
      <c r="N94" s="25">
        <f t="shared" si="74"/>
        <v>0</v>
      </c>
      <c r="O94" s="25">
        <f t="shared" si="74"/>
        <v>0</v>
      </c>
      <c r="P94" s="25">
        <f t="shared" si="74"/>
        <v>3262600</v>
      </c>
      <c r="Q94" s="25">
        <f t="shared" si="74"/>
        <v>3262600</v>
      </c>
      <c r="R94" s="25">
        <f t="shared" si="74"/>
        <v>993060</v>
      </c>
      <c r="S94" s="25">
        <f t="shared" si="74"/>
        <v>2269540</v>
      </c>
      <c r="T94" s="25">
        <f t="shared" si="74"/>
        <v>0</v>
      </c>
      <c r="U94" s="25">
        <f t="shared" si="74"/>
        <v>0</v>
      </c>
    </row>
    <row r="95" spans="1:21" ht="30" customHeight="1">
      <c r="A95" s="34">
        <v>610001</v>
      </c>
      <c r="B95" s="34" t="s">
        <v>130</v>
      </c>
      <c r="C95" s="34" t="s">
        <v>131</v>
      </c>
      <c r="D95" s="30">
        <v>663</v>
      </c>
      <c r="E95" s="31">
        <f t="shared" si="52"/>
        <v>1326000</v>
      </c>
      <c r="F95" s="30">
        <v>671</v>
      </c>
      <c r="G95" s="31">
        <f t="shared" si="53"/>
        <v>1342000</v>
      </c>
      <c r="H95" s="32">
        <v>0.85</v>
      </c>
      <c r="I95" s="31">
        <f t="shared" si="54"/>
        <v>1127100</v>
      </c>
      <c r="J95" s="31">
        <f t="shared" si="55"/>
        <v>1140700</v>
      </c>
      <c r="K95" s="51"/>
      <c r="L95" s="43">
        <v>1217200</v>
      </c>
      <c r="M95" s="43"/>
      <c r="N95" s="31">
        <v>0</v>
      </c>
      <c r="O95" s="31">
        <v>0</v>
      </c>
      <c r="P95" s="31">
        <f t="shared" si="56"/>
        <v>1050600</v>
      </c>
      <c r="Q95" s="31">
        <f t="shared" si="57"/>
        <v>1050600</v>
      </c>
      <c r="R95" s="31">
        <v>329460</v>
      </c>
      <c r="S95" s="31">
        <f t="shared" si="58"/>
        <v>721140</v>
      </c>
      <c r="T95" s="31">
        <f t="shared" si="59"/>
        <v>0</v>
      </c>
      <c r="U95" s="31">
        <f t="shared" si="60"/>
        <v>0</v>
      </c>
    </row>
    <row r="96" spans="1:21" ht="30" customHeight="1">
      <c r="A96" s="34">
        <v>610002</v>
      </c>
      <c r="B96" s="34" t="s">
        <v>132</v>
      </c>
      <c r="C96" s="34" t="s">
        <v>132</v>
      </c>
      <c r="D96" s="30">
        <v>1109</v>
      </c>
      <c r="E96" s="31">
        <f t="shared" si="52"/>
        <v>2218000</v>
      </c>
      <c r="F96" s="30">
        <v>1106</v>
      </c>
      <c r="G96" s="31">
        <f t="shared" si="53"/>
        <v>2212000</v>
      </c>
      <c r="H96" s="32">
        <v>1</v>
      </c>
      <c r="I96" s="31">
        <f t="shared" si="54"/>
        <v>2218000</v>
      </c>
      <c r="J96" s="31">
        <f t="shared" si="55"/>
        <v>2212000</v>
      </c>
      <c r="K96" s="51"/>
      <c r="L96" s="43">
        <v>2218000</v>
      </c>
      <c r="M96" s="43"/>
      <c r="N96" s="31">
        <v>0</v>
      </c>
      <c r="O96" s="31">
        <v>0</v>
      </c>
      <c r="P96" s="31">
        <f t="shared" si="56"/>
        <v>2212000</v>
      </c>
      <c r="Q96" s="31">
        <f t="shared" si="57"/>
        <v>2212000</v>
      </c>
      <c r="R96" s="31">
        <v>663600</v>
      </c>
      <c r="S96" s="31">
        <f t="shared" si="58"/>
        <v>1548400</v>
      </c>
      <c r="T96" s="31">
        <f t="shared" si="59"/>
        <v>0</v>
      </c>
      <c r="U96" s="31">
        <f t="shared" si="60"/>
        <v>0</v>
      </c>
    </row>
    <row r="97" spans="1:21" ht="30" customHeight="1">
      <c r="A97" s="35">
        <v>610004</v>
      </c>
      <c r="B97" s="35" t="s">
        <v>133</v>
      </c>
      <c r="C97" s="35" t="s">
        <v>133</v>
      </c>
      <c r="D97" s="25">
        <f aca="true" t="shared" si="75" ref="D97:K97">D98+D99</f>
        <v>2447</v>
      </c>
      <c r="E97" s="25">
        <f t="shared" si="75"/>
        <v>4894000</v>
      </c>
      <c r="F97" s="25">
        <f t="shared" si="75"/>
        <v>2533</v>
      </c>
      <c r="G97" s="25">
        <f t="shared" si="75"/>
        <v>5066000</v>
      </c>
      <c r="H97" s="26"/>
      <c r="I97" s="25">
        <f aca="true" t="shared" si="76" ref="H97:U97">I98+I99</f>
        <v>4894000</v>
      </c>
      <c r="J97" s="25">
        <f t="shared" si="76"/>
        <v>5066000</v>
      </c>
      <c r="K97" s="25">
        <f t="shared" si="76"/>
        <v>0</v>
      </c>
      <c r="L97" s="25">
        <f t="shared" si="76"/>
        <v>5314000</v>
      </c>
      <c r="M97" s="25">
        <f t="shared" si="76"/>
        <v>0</v>
      </c>
      <c r="N97" s="25">
        <f t="shared" si="76"/>
        <v>0</v>
      </c>
      <c r="O97" s="25">
        <f t="shared" si="76"/>
        <v>0</v>
      </c>
      <c r="P97" s="25">
        <f t="shared" si="76"/>
        <v>4646000</v>
      </c>
      <c r="Q97" s="25">
        <f t="shared" si="76"/>
        <v>4646000</v>
      </c>
      <c r="R97" s="25">
        <f t="shared" si="76"/>
        <v>1310400</v>
      </c>
      <c r="S97" s="25">
        <f t="shared" si="76"/>
        <v>3335600</v>
      </c>
      <c r="T97" s="25">
        <f t="shared" si="76"/>
        <v>0</v>
      </c>
      <c r="U97" s="25">
        <f t="shared" si="76"/>
        <v>0</v>
      </c>
    </row>
    <row r="98" spans="1:21" ht="30" customHeight="1">
      <c r="A98" s="38">
        <v>610004</v>
      </c>
      <c r="B98" s="38" t="s">
        <v>133</v>
      </c>
      <c r="C98" s="38" t="s">
        <v>133</v>
      </c>
      <c r="D98" s="30">
        <v>2190</v>
      </c>
      <c r="E98" s="31">
        <f t="shared" si="52"/>
        <v>4380000</v>
      </c>
      <c r="F98" s="30">
        <v>2330</v>
      </c>
      <c r="G98" s="31">
        <f t="shared" si="53"/>
        <v>4660000</v>
      </c>
      <c r="H98" s="32">
        <v>1</v>
      </c>
      <c r="I98" s="31">
        <f t="shared" si="54"/>
        <v>4380000</v>
      </c>
      <c r="J98" s="31">
        <f t="shared" si="55"/>
        <v>4660000</v>
      </c>
      <c r="K98" s="51"/>
      <c r="L98" s="43">
        <v>4800000</v>
      </c>
      <c r="M98" s="43"/>
      <c r="N98" s="31">
        <v>0</v>
      </c>
      <c r="O98" s="31">
        <v>0</v>
      </c>
      <c r="P98" s="31">
        <f t="shared" si="56"/>
        <v>4240000</v>
      </c>
      <c r="Q98" s="31">
        <f t="shared" si="57"/>
        <v>4240000</v>
      </c>
      <c r="R98" s="31">
        <v>1188600</v>
      </c>
      <c r="S98" s="31">
        <f t="shared" si="58"/>
        <v>3051400</v>
      </c>
      <c r="T98" s="31">
        <f t="shared" si="59"/>
        <v>0</v>
      </c>
      <c r="U98" s="31">
        <f t="shared" si="60"/>
        <v>0</v>
      </c>
    </row>
    <row r="99" spans="1:21" ht="30" customHeight="1">
      <c r="A99" s="49">
        <v>610004</v>
      </c>
      <c r="B99" s="49" t="s">
        <v>133</v>
      </c>
      <c r="C99" s="49" t="s">
        <v>134</v>
      </c>
      <c r="D99" s="30">
        <v>257</v>
      </c>
      <c r="E99" s="31">
        <f t="shared" si="52"/>
        <v>514000</v>
      </c>
      <c r="F99" s="30">
        <v>203</v>
      </c>
      <c r="G99" s="31">
        <f t="shared" si="53"/>
        <v>406000</v>
      </c>
      <c r="H99" s="32">
        <v>1</v>
      </c>
      <c r="I99" s="31">
        <f t="shared" si="54"/>
        <v>514000</v>
      </c>
      <c r="J99" s="31">
        <f t="shared" si="55"/>
        <v>406000</v>
      </c>
      <c r="K99" s="44"/>
      <c r="L99" s="43">
        <v>514000</v>
      </c>
      <c r="M99" s="30"/>
      <c r="N99" s="31">
        <v>0</v>
      </c>
      <c r="O99" s="31">
        <v>0</v>
      </c>
      <c r="P99" s="31">
        <f t="shared" si="56"/>
        <v>406000</v>
      </c>
      <c r="Q99" s="31">
        <f t="shared" si="57"/>
        <v>406000</v>
      </c>
      <c r="R99" s="31">
        <v>121800</v>
      </c>
      <c r="S99" s="31">
        <f t="shared" si="58"/>
        <v>284200</v>
      </c>
      <c r="T99" s="31">
        <f t="shared" si="59"/>
        <v>0</v>
      </c>
      <c r="U99" s="31">
        <f t="shared" si="60"/>
        <v>0</v>
      </c>
    </row>
    <row r="100" spans="1:21" ht="30" customHeight="1">
      <c r="A100" s="33">
        <v>610003</v>
      </c>
      <c r="B100" s="33" t="s">
        <v>135</v>
      </c>
      <c r="C100" s="33" t="s">
        <v>135</v>
      </c>
      <c r="D100" s="25">
        <f aca="true" t="shared" si="77" ref="D100:K100">SUM(D101:D102)</f>
        <v>4224</v>
      </c>
      <c r="E100" s="25">
        <f t="shared" si="77"/>
        <v>8448000</v>
      </c>
      <c r="F100" s="25">
        <f t="shared" si="77"/>
        <v>4576</v>
      </c>
      <c r="G100" s="25">
        <f t="shared" si="77"/>
        <v>9152000</v>
      </c>
      <c r="H100" s="26"/>
      <c r="I100" s="25">
        <f aca="true" t="shared" si="78" ref="H100:U100">SUM(I101:I102)</f>
        <v>8448000</v>
      </c>
      <c r="J100" s="25">
        <f t="shared" si="78"/>
        <v>9152000</v>
      </c>
      <c r="K100" s="25">
        <f t="shared" si="78"/>
        <v>0</v>
      </c>
      <c r="L100" s="25">
        <f t="shared" si="78"/>
        <v>8882000</v>
      </c>
      <c r="M100" s="25">
        <f t="shared" si="78"/>
        <v>0</v>
      </c>
      <c r="N100" s="25">
        <f t="shared" si="78"/>
        <v>0</v>
      </c>
      <c r="O100" s="25">
        <f t="shared" si="78"/>
        <v>0</v>
      </c>
      <c r="P100" s="25">
        <f t="shared" si="78"/>
        <v>8718000</v>
      </c>
      <c r="Q100" s="25">
        <f t="shared" si="78"/>
        <v>8718000</v>
      </c>
      <c r="R100" s="25">
        <f t="shared" si="78"/>
        <v>3795400</v>
      </c>
      <c r="S100" s="25">
        <f t="shared" si="78"/>
        <v>4922600</v>
      </c>
      <c r="T100" s="25">
        <f t="shared" si="78"/>
        <v>0</v>
      </c>
      <c r="U100" s="25">
        <f t="shared" si="78"/>
        <v>0</v>
      </c>
    </row>
    <row r="101" spans="1:21" ht="30" customHeight="1">
      <c r="A101" s="34">
        <v>610003</v>
      </c>
      <c r="B101" s="34" t="s">
        <v>135</v>
      </c>
      <c r="C101" s="34" t="s">
        <v>135</v>
      </c>
      <c r="D101" s="30">
        <v>4176</v>
      </c>
      <c r="E101" s="31">
        <f t="shared" si="52"/>
        <v>8352000</v>
      </c>
      <c r="F101" s="30">
        <v>4476</v>
      </c>
      <c r="G101" s="31">
        <f t="shared" si="53"/>
        <v>8952000</v>
      </c>
      <c r="H101" s="32">
        <v>1</v>
      </c>
      <c r="I101" s="31">
        <f t="shared" si="54"/>
        <v>8352000</v>
      </c>
      <c r="J101" s="31">
        <f t="shared" si="55"/>
        <v>8952000</v>
      </c>
      <c r="K101" s="51"/>
      <c r="L101" s="43">
        <v>8672000</v>
      </c>
      <c r="M101" s="43"/>
      <c r="N101" s="31">
        <v>0</v>
      </c>
      <c r="O101" s="31">
        <v>0</v>
      </c>
      <c r="P101" s="31">
        <f t="shared" si="56"/>
        <v>8632000</v>
      </c>
      <c r="Q101" s="31">
        <f t="shared" si="57"/>
        <v>8632000</v>
      </c>
      <c r="R101" s="31">
        <v>3769600</v>
      </c>
      <c r="S101" s="31">
        <f t="shared" si="58"/>
        <v>4862400</v>
      </c>
      <c r="T101" s="31">
        <f t="shared" si="59"/>
        <v>0</v>
      </c>
      <c r="U101" s="31">
        <f t="shared" si="60"/>
        <v>0</v>
      </c>
    </row>
    <row r="102" spans="1:21" ht="30" customHeight="1">
      <c r="A102" s="49">
        <v>610003</v>
      </c>
      <c r="B102" s="49" t="s">
        <v>135</v>
      </c>
      <c r="C102" s="49" t="s">
        <v>136</v>
      </c>
      <c r="D102" s="30">
        <v>48</v>
      </c>
      <c r="E102" s="31">
        <f t="shared" si="52"/>
        <v>96000</v>
      </c>
      <c r="F102" s="30">
        <v>100</v>
      </c>
      <c r="G102" s="31">
        <f t="shared" si="53"/>
        <v>200000</v>
      </c>
      <c r="H102" s="32">
        <v>1</v>
      </c>
      <c r="I102" s="31">
        <f t="shared" si="54"/>
        <v>96000</v>
      </c>
      <c r="J102" s="31">
        <f t="shared" si="55"/>
        <v>200000</v>
      </c>
      <c r="K102" s="51"/>
      <c r="L102" s="43">
        <v>210000</v>
      </c>
      <c r="M102" s="43"/>
      <c r="N102" s="31">
        <v>0</v>
      </c>
      <c r="O102" s="31">
        <v>0</v>
      </c>
      <c r="P102" s="31">
        <f t="shared" si="56"/>
        <v>86000</v>
      </c>
      <c r="Q102" s="31">
        <f t="shared" si="57"/>
        <v>86000</v>
      </c>
      <c r="R102" s="31">
        <v>25800</v>
      </c>
      <c r="S102" s="31">
        <f t="shared" si="58"/>
        <v>60200</v>
      </c>
      <c r="T102" s="31">
        <f t="shared" si="59"/>
        <v>0</v>
      </c>
      <c r="U102" s="31">
        <f t="shared" si="60"/>
        <v>0</v>
      </c>
    </row>
    <row r="103" spans="1:21" ht="30" customHeight="1">
      <c r="A103" s="33">
        <v>610005</v>
      </c>
      <c r="B103" s="33" t="s">
        <v>137</v>
      </c>
      <c r="C103" s="33" t="s">
        <v>137</v>
      </c>
      <c r="D103" s="25">
        <f aca="true" t="shared" si="79" ref="D103:K103">D104</f>
        <v>1253</v>
      </c>
      <c r="E103" s="25">
        <f t="shared" si="79"/>
        <v>2506000</v>
      </c>
      <c r="F103" s="25">
        <f t="shared" si="79"/>
        <v>747</v>
      </c>
      <c r="G103" s="25">
        <f t="shared" si="79"/>
        <v>1494000</v>
      </c>
      <c r="H103" s="26"/>
      <c r="I103" s="25">
        <f aca="true" t="shared" si="80" ref="H103:U103">I104</f>
        <v>2506000</v>
      </c>
      <c r="J103" s="25">
        <f t="shared" si="80"/>
        <v>1494000</v>
      </c>
      <c r="K103" s="25">
        <f t="shared" si="80"/>
        <v>0</v>
      </c>
      <c r="L103" s="25">
        <f t="shared" si="80"/>
        <v>4000000</v>
      </c>
      <c r="M103" s="25">
        <f t="shared" si="80"/>
        <v>0</v>
      </c>
      <c r="N103" s="25">
        <f t="shared" si="80"/>
        <v>0</v>
      </c>
      <c r="O103" s="25">
        <f t="shared" si="80"/>
        <v>0</v>
      </c>
      <c r="P103" s="25">
        <f t="shared" si="80"/>
        <v>0</v>
      </c>
      <c r="Q103" s="25">
        <f t="shared" si="80"/>
        <v>0</v>
      </c>
      <c r="R103" s="25">
        <f t="shared" si="80"/>
        <v>0</v>
      </c>
      <c r="S103" s="25">
        <f t="shared" si="80"/>
        <v>0</v>
      </c>
      <c r="T103" s="25">
        <f t="shared" si="80"/>
        <v>0</v>
      </c>
      <c r="U103" s="25">
        <f t="shared" si="80"/>
        <v>0</v>
      </c>
    </row>
    <row r="104" spans="1:21" ht="30" customHeight="1">
      <c r="A104" s="34">
        <v>610005</v>
      </c>
      <c r="B104" s="34" t="s">
        <v>137</v>
      </c>
      <c r="C104" s="34" t="s">
        <v>137</v>
      </c>
      <c r="D104" s="30">
        <v>1253</v>
      </c>
      <c r="E104" s="31">
        <f t="shared" si="52"/>
        <v>2506000</v>
      </c>
      <c r="F104" s="30">
        <v>747</v>
      </c>
      <c r="G104" s="31">
        <f t="shared" si="53"/>
        <v>1494000</v>
      </c>
      <c r="H104" s="32">
        <v>1</v>
      </c>
      <c r="I104" s="31">
        <f t="shared" si="54"/>
        <v>2506000</v>
      </c>
      <c r="J104" s="31">
        <f t="shared" si="55"/>
        <v>1494000</v>
      </c>
      <c r="K104" s="44"/>
      <c r="L104" s="43">
        <v>4000000</v>
      </c>
      <c r="M104" s="30"/>
      <c r="N104" s="31">
        <v>0</v>
      </c>
      <c r="O104" s="31">
        <v>0</v>
      </c>
      <c r="P104" s="31">
        <f t="shared" si="56"/>
        <v>0</v>
      </c>
      <c r="Q104" s="31">
        <f t="shared" si="57"/>
        <v>0</v>
      </c>
      <c r="R104" s="31">
        <v>0</v>
      </c>
      <c r="S104" s="31">
        <f t="shared" si="58"/>
        <v>0</v>
      </c>
      <c r="T104" s="31">
        <f t="shared" si="59"/>
        <v>0</v>
      </c>
      <c r="U104" s="31">
        <f t="shared" si="60"/>
        <v>0</v>
      </c>
    </row>
    <row r="105" spans="1:21" ht="30" customHeight="1">
      <c r="A105" s="33">
        <v>611</v>
      </c>
      <c r="B105" s="33" t="s">
        <v>138</v>
      </c>
      <c r="C105" s="33" t="s">
        <v>138</v>
      </c>
      <c r="D105" s="36">
        <f aca="true" t="shared" si="81" ref="D105:K105">D106</f>
        <v>552</v>
      </c>
      <c r="E105" s="36">
        <f t="shared" si="81"/>
        <v>1104000</v>
      </c>
      <c r="F105" s="36">
        <f t="shared" si="81"/>
        <v>1000</v>
      </c>
      <c r="G105" s="36">
        <f t="shared" si="81"/>
        <v>2000000</v>
      </c>
      <c r="H105" s="37"/>
      <c r="I105" s="36">
        <f aca="true" t="shared" si="82" ref="H105:U105">I106</f>
        <v>331200</v>
      </c>
      <c r="J105" s="36">
        <f t="shared" si="82"/>
        <v>600000</v>
      </c>
      <c r="K105" s="36">
        <f t="shared" si="82"/>
        <v>0</v>
      </c>
      <c r="L105" s="36">
        <f t="shared" si="82"/>
        <v>550200</v>
      </c>
      <c r="M105" s="36">
        <f t="shared" si="82"/>
        <v>0</v>
      </c>
      <c r="N105" s="36">
        <f t="shared" si="82"/>
        <v>0</v>
      </c>
      <c r="O105" s="36">
        <f t="shared" si="82"/>
        <v>0</v>
      </c>
      <c r="P105" s="36">
        <f t="shared" si="82"/>
        <v>381000</v>
      </c>
      <c r="Q105" s="36">
        <f t="shared" si="82"/>
        <v>381000</v>
      </c>
      <c r="R105" s="36">
        <f t="shared" si="82"/>
        <v>114300</v>
      </c>
      <c r="S105" s="36">
        <f t="shared" si="82"/>
        <v>266700</v>
      </c>
      <c r="T105" s="36">
        <f t="shared" si="82"/>
        <v>0</v>
      </c>
      <c r="U105" s="36">
        <f t="shared" si="82"/>
        <v>0</v>
      </c>
    </row>
    <row r="106" spans="1:21" ht="30" customHeight="1">
      <c r="A106" s="34">
        <v>611</v>
      </c>
      <c r="B106" s="34" t="s">
        <v>138</v>
      </c>
      <c r="C106" s="34" t="s">
        <v>138</v>
      </c>
      <c r="D106" s="30">
        <v>552</v>
      </c>
      <c r="E106" s="31">
        <f t="shared" si="52"/>
        <v>1104000</v>
      </c>
      <c r="F106" s="30">
        <v>1000</v>
      </c>
      <c r="G106" s="31">
        <f t="shared" si="53"/>
        <v>2000000</v>
      </c>
      <c r="H106" s="32">
        <v>0.3</v>
      </c>
      <c r="I106" s="31">
        <f t="shared" si="54"/>
        <v>331200</v>
      </c>
      <c r="J106" s="31">
        <f t="shared" si="55"/>
        <v>600000</v>
      </c>
      <c r="K106" s="51"/>
      <c r="L106" s="43">
        <v>550200</v>
      </c>
      <c r="M106" s="43"/>
      <c r="N106" s="31">
        <v>0</v>
      </c>
      <c r="O106" s="31">
        <v>0</v>
      </c>
      <c r="P106" s="31">
        <f t="shared" si="56"/>
        <v>381000</v>
      </c>
      <c r="Q106" s="31">
        <f t="shared" si="57"/>
        <v>381000</v>
      </c>
      <c r="R106" s="31">
        <v>114300</v>
      </c>
      <c r="S106" s="31">
        <f t="shared" si="58"/>
        <v>266700</v>
      </c>
      <c r="T106" s="31">
        <f t="shared" si="59"/>
        <v>0</v>
      </c>
      <c r="U106" s="31">
        <f t="shared" si="60"/>
        <v>0</v>
      </c>
    </row>
    <row r="107" spans="1:21" ht="30" customHeight="1">
      <c r="A107" s="33">
        <v>612</v>
      </c>
      <c r="B107" s="33" t="s">
        <v>139</v>
      </c>
      <c r="C107" s="33" t="s">
        <v>139</v>
      </c>
      <c r="D107" s="36">
        <f aca="true" t="shared" si="83" ref="D107:K107">D108</f>
        <v>320</v>
      </c>
      <c r="E107" s="36">
        <f t="shared" si="83"/>
        <v>640000</v>
      </c>
      <c r="F107" s="36">
        <f t="shared" si="83"/>
        <v>420</v>
      </c>
      <c r="G107" s="36">
        <f t="shared" si="83"/>
        <v>840000</v>
      </c>
      <c r="H107" s="37"/>
      <c r="I107" s="36">
        <f aca="true" t="shared" si="84" ref="H107:U107">I108</f>
        <v>192000</v>
      </c>
      <c r="J107" s="36">
        <f t="shared" si="84"/>
        <v>252000</v>
      </c>
      <c r="K107" s="36">
        <f t="shared" si="84"/>
        <v>0</v>
      </c>
      <c r="L107" s="36">
        <f t="shared" si="84"/>
        <v>192000</v>
      </c>
      <c r="M107" s="36">
        <f t="shared" si="84"/>
        <v>0</v>
      </c>
      <c r="N107" s="36">
        <f t="shared" si="84"/>
        <v>0</v>
      </c>
      <c r="O107" s="36">
        <f t="shared" si="84"/>
        <v>0</v>
      </c>
      <c r="P107" s="36">
        <f t="shared" si="84"/>
        <v>252000</v>
      </c>
      <c r="Q107" s="36">
        <f t="shared" si="84"/>
        <v>252000</v>
      </c>
      <c r="R107" s="36">
        <f t="shared" si="84"/>
        <v>113040</v>
      </c>
      <c r="S107" s="36">
        <f t="shared" si="84"/>
        <v>138960</v>
      </c>
      <c r="T107" s="36">
        <f t="shared" si="84"/>
        <v>0</v>
      </c>
      <c r="U107" s="36">
        <f t="shared" si="84"/>
        <v>0</v>
      </c>
    </row>
    <row r="108" spans="1:21" ht="30" customHeight="1">
      <c r="A108" s="34">
        <v>612</v>
      </c>
      <c r="B108" s="34" t="s">
        <v>139</v>
      </c>
      <c r="C108" s="34" t="s">
        <v>139</v>
      </c>
      <c r="D108" s="30">
        <v>320</v>
      </c>
      <c r="E108" s="31">
        <f t="shared" si="52"/>
        <v>640000</v>
      </c>
      <c r="F108" s="30">
        <v>420</v>
      </c>
      <c r="G108" s="31">
        <f t="shared" si="53"/>
        <v>840000</v>
      </c>
      <c r="H108" s="32">
        <v>0.3</v>
      </c>
      <c r="I108" s="31">
        <f t="shared" si="54"/>
        <v>192000</v>
      </c>
      <c r="J108" s="31">
        <f t="shared" si="55"/>
        <v>252000</v>
      </c>
      <c r="K108" s="51"/>
      <c r="L108" s="43">
        <v>192000</v>
      </c>
      <c r="M108" s="43"/>
      <c r="N108" s="31">
        <v>0</v>
      </c>
      <c r="O108" s="31">
        <v>0</v>
      </c>
      <c r="P108" s="31">
        <f aca="true" t="shared" si="85" ref="P107:P138">IF(I108+J108+K108-L108-M108-N108-O108&lt;0,0,I108+J108+K108-L108-M108-N108-O108)</f>
        <v>252000</v>
      </c>
      <c r="Q108" s="31">
        <f aca="true" t="shared" si="86" ref="Q107:Q138">P108</f>
        <v>252000</v>
      </c>
      <c r="R108" s="31">
        <v>113040</v>
      </c>
      <c r="S108" s="31">
        <f aca="true" t="shared" si="87" ref="S107:S138">Q108-R108</f>
        <v>138960</v>
      </c>
      <c r="T108" s="31">
        <f aca="true" t="shared" si="88" ref="T107:T138">P108-Q108</f>
        <v>0</v>
      </c>
      <c r="U108" s="31">
        <f aca="true" t="shared" si="89" ref="U107:U138">IF(I108+J108+K108-L108-M108-N108-O108&lt;0,-(I108+J108+K108-L108-M108-N108-O108),0)</f>
        <v>0</v>
      </c>
    </row>
    <row r="109" spans="1:21" ht="30" customHeight="1">
      <c r="A109" s="33">
        <v>613</v>
      </c>
      <c r="B109" s="33" t="s">
        <v>140</v>
      </c>
      <c r="C109" s="33" t="s">
        <v>140</v>
      </c>
      <c r="D109" s="25">
        <f aca="true" t="shared" si="90" ref="D109:K109">SUM(D110:D117)</f>
        <v>4244</v>
      </c>
      <c r="E109" s="25">
        <f t="shared" si="90"/>
        <v>8488000</v>
      </c>
      <c r="F109" s="25">
        <f t="shared" si="90"/>
        <v>4964</v>
      </c>
      <c r="G109" s="25">
        <f t="shared" si="90"/>
        <v>9928000</v>
      </c>
      <c r="H109" s="26"/>
      <c r="I109" s="25">
        <f aca="true" t="shared" si="91" ref="H109:U109">SUM(I110:I117)</f>
        <v>4656200</v>
      </c>
      <c r="J109" s="25">
        <f t="shared" si="91"/>
        <v>5206500</v>
      </c>
      <c r="K109" s="25">
        <f t="shared" si="91"/>
        <v>0</v>
      </c>
      <c r="L109" s="25">
        <f t="shared" si="91"/>
        <v>6225700</v>
      </c>
      <c r="M109" s="25">
        <f t="shared" si="91"/>
        <v>0</v>
      </c>
      <c r="N109" s="25">
        <f t="shared" si="91"/>
        <v>0</v>
      </c>
      <c r="O109" s="25">
        <f t="shared" si="91"/>
        <v>0</v>
      </c>
      <c r="P109" s="25">
        <f t="shared" si="91"/>
        <v>3745400</v>
      </c>
      <c r="Q109" s="25">
        <f t="shared" si="91"/>
        <v>3745400</v>
      </c>
      <c r="R109" s="25">
        <f t="shared" si="91"/>
        <v>1123620</v>
      </c>
      <c r="S109" s="25">
        <f t="shared" si="91"/>
        <v>2621780</v>
      </c>
      <c r="T109" s="25">
        <f t="shared" si="91"/>
        <v>0</v>
      </c>
      <c r="U109" s="25">
        <f t="shared" si="91"/>
        <v>108400</v>
      </c>
    </row>
    <row r="110" spans="1:21" ht="30" customHeight="1">
      <c r="A110" s="34">
        <v>613001</v>
      </c>
      <c r="B110" s="34" t="s">
        <v>141</v>
      </c>
      <c r="C110" s="34" t="s">
        <v>142</v>
      </c>
      <c r="D110" s="30">
        <v>332</v>
      </c>
      <c r="E110" s="31">
        <f t="shared" si="52"/>
        <v>664000</v>
      </c>
      <c r="F110" s="30">
        <v>350</v>
      </c>
      <c r="G110" s="31">
        <f t="shared" si="53"/>
        <v>700000</v>
      </c>
      <c r="H110" s="32">
        <v>0.3</v>
      </c>
      <c r="I110" s="31">
        <f t="shared" si="54"/>
        <v>199200</v>
      </c>
      <c r="J110" s="31">
        <f t="shared" si="55"/>
        <v>210000</v>
      </c>
      <c r="K110" s="51"/>
      <c r="L110" s="43">
        <v>210000</v>
      </c>
      <c r="M110" s="43"/>
      <c r="N110" s="31">
        <v>0</v>
      </c>
      <c r="O110" s="31">
        <v>0</v>
      </c>
      <c r="P110" s="31">
        <f t="shared" si="85"/>
        <v>199200</v>
      </c>
      <c r="Q110" s="31">
        <f t="shared" si="86"/>
        <v>199200</v>
      </c>
      <c r="R110" s="31">
        <v>59760</v>
      </c>
      <c r="S110" s="31">
        <f t="shared" si="87"/>
        <v>139440</v>
      </c>
      <c r="T110" s="31">
        <f t="shared" si="88"/>
        <v>0</v>
      </c>
      <c r="U110" s="31">
        <f t="shared" si="89"/>
        <v>0</v>
      </c>
    </row>
    <row r="111" spans="1:21" ht="30" customHeight="1">
      <c r="A111" s="34">
        <v>613002</v>
      </c>
      <c r="B111" s="34" t="s">
        <v>143</v>
      </c>
      <c r="C111" s="34" t="s">
        <v>143</v>
      </c>
      <c r="D111" s="30">
        <v>94</v>
      </c>
      <c r="E111" s="31">
        <f t="shared" si="52"/>
        <v>188000</v>
      </c>
      <c r="F111" s="30">
        <v>331</v>
      </c>
      <c r="G111" s="31">
        <f t="shared" si="53"/>
        <v>662000</v>
      </c>
      <c r="H111" s="32">
        <v>0.3</v>
      </c>
      <c r="I111" s="31">
        <f t="shared" si="54"/>
        <v>56400</v>
      </c>
      <c r="J111" s="31">
        <f t="shared" si="55"/>
        <v>198600</v>
      </c>
      <c r="K111" s="51"/>
      <c r="L111" s="43">
        <v>187800</v>
      </c>
      <c r="M111" s="43"/>
      <c r="N111" s="31">
        <v>0</v>
      </c>
      <c r="O111" s="31">
        <v>0</v>
      </c>
      <c r="P111" s="31">
        <f t="shared" si="85"/>
        <v>67200</v>
      </c>
      <c r="Q111" s="31">
        <f t="shared" si="86"/>
        <v>67200</v>
      </c>
      <c r="R111" s="31">
        <v>20160</v>
      </c>
      <c r="S111" s="31">
        <f t="shared" si="87"/>
        <v>47040</v>
      </c>
      <c r="T111" s="31">
        <f t="shared" si="88"/>
        <v>0</v>
      </c>
      <c r="U111" s="31">
        <f t="shared" si="89"/>
        <v>0</v>
      </c>
    </row>
    <row r="112" spans="1:21" ht="30" customHeight="1">
      <c r="A112" s="34">
        <v>613003</v>
      </c>
      <c r="B112" s="34" t="s">
        <v>144</v>
      </c>
      <c r="C112" s="34" t="s">
        <v>144</v>
      </c>
      <c r="D112" s="30">
        <v>250</v>
      </c>
      <c r="E112" s="31">
        <f t="shared" si="52"/>
        <v>500000</v>
      </c>
      <c r="F112" s="30">
        <v>300</v>
      </c>
      <c r="G112" s="31">
        <f t="shared" si="53"/>
        <v>600000</v>
      </c>
      <c r="H112" s="32">
        <v>0.3</v>
      </c>
      <c r="I112" s="31">
        <f t="shared" si="54"/>
        <v>150000</v>
      </c>
      <c r="J112" s="31">
        <f t="shared" si="55"/>
        <v>180000</v>
      </c>
      <c r="K112" s="51"/>
      <c r="L112" s="43">
        <v>207600</v>
      </c>
      <c r="M112" s="43"/>
      <c r="N112" s="31">
        <v>0</v>
      </c>
      <c r="O112" s="31">
        <v>0</v>
      </c>
      <c r="P112" s="31">
        <f t="shared" si="85"/>
        <v>122400</v>
      </c>
      <c r="Q112" s="31">
        <f t="shared" si="86"/>
        <v>122400</v>
      </c>
      <c r="R112" s="31">
        <v>36720</v>
      </c>
      <c r="S112" s="31">
        <f t="shared" si="87"/>
        <v>85680</v>
      </c>
      <c r="T112" s="31">
        <f t="shared" si="88"/>
        <v>0</v>
      </c>
      <c r="U112" s="31">
        <f t="shared" si="89"/>
        <v>0</v>
      </c>
    </row>
    <row r="113" spans="1:21" ht="30" customHeight="1">
      <c r="A113" s="34">
        <v>613004</v>
      </c>
      <c r="B113" s="34" t="s">
        <v>145</v>
      </c>
      <c r="C113" s="34" t="s">
        <v>145</v>
      </c>
      <c r="D113" s="30">
        <v>554</v>
      </c>
      <c r="E113" s="31">
        <f t="shared" si="52"/>
        <v>1108000</v>
      </c>
      <c r="F113" s="30">
        <v>800</v>
      </c>
      <c r="G113" s="31">
        <f t="shared" si="53"/>
        <v>1600000</v>
      </c>
      <c r="H113" s="32">
        <v>0.3</v>
      </c>
      <c r="I113" s="31">
        <f t="shared" si="54"/>
        <v>332400</v>
      </c>
      <c r="J113" s="31">
        <f t="shared" si="55"/>
        <v>480000</v>
      </c>
      <c r="K113" s="51"/>
      <c r="L113" s="43">
        <v>900000</v>
      </c>
      <c r="M113" s="43"/>
      <c r="N113" s="31">
        <v>0</v>
      </c>
      <c r="O113" s="31">
        <v>0</v>
      </c>
      <c r="P113" s="31">
        <f t="shared" si="85"/>
        <v>0</v>
      </c>
      <c r="Q113" s="31">
        <f t="shared" si="86"/>
        <v>0</v>
      </c>
      <c r="R113" s="31">
        <v>0</v>
      </c>
      <c r="S113" s="31">
        <f t="shared" si="87"/>
        <v>0</v>
      </c>
      <c r="T113" s="31">
        <f t="shared" si="88"/>
        <v>0</v>
      </c>
      <c r="U113" s="31">
        <f t="shared" si="89"/>
        <v>87600</v>
      </c>
    </row>
    <row r="114" spans="1:21" ht="30" customHeight="1">
      <c r="A114" s="34">
        <v>613005</v>
      </c>
      <c r="B114" s="34" t="s">
        <v>146</v>
      </c>
      <c r="C114" s="34" t="s">
        <v>146</v>
      </c>
      <c r="D114" s="30">
        <v>1289</v>
      </c>
      <c r="E114" s="31">
        <f t="shared" si="52"/>
        <v>2578000</v>
      </c>
      <c r="F114" s="30">
        <v>1350</v>
      </c>
      <c r="G114" s="31">
        <f t="shared" si="53"/>
        <v>2700000</v>
      </c>
      <c r="H114" s="32">
        <v>0.65</v>
      </c>
      <c r="I114" s="31">
        <f t="shared" si="54"/>
        <v>1675700</v>
      </c>
      <c r="J114" s="31">
        <f t="shared" si="55"/>
        <v>1755000</v>
      </c>
      <c r="K114" s="51"/>
      <c r="L114" s="43">
        <v>1721200</v>
      </c>
      <c r="M114" s="43"/>
      <c r="N114" s="31">
        <v>0</v>
      </c>
      <c r="O114" s="31">
        <v>0</v>
      </c>
      <c r="P114" s="31">
        <f t="shared" si="85"/>
        <v>1709500</v>
      </c>
      <c r="Q114" s="31">
        <f t="shared" si="86"/>
        <v>1709500</v>
      </c>
      <c r="R114" s="31">
        <v>512850</v>
      </c>
      <c r="S114" s="31">
        <f t="shared" si="87"/>
        <v>1196650</v>
      </c>
      <c r="T114" s="31">
        <f t="shared" si="88"/>
        <v>0</v>
      </c>
      <c r="U114" s="31">
        <f t="shared" si="89"/>
        <v>0</v>
      </c>
    </row>
    <row r="115" spans="1:21" ht="30" customHeight="1">
      <c r="A115" s="34">
        <v>613006</v>
      </c>
      <c r="B115" s="34" t="s">
        <v>147</v>
      </c>
      <c r="C115" s="34" t="s">
        <v>147</v>
      </c>
      <c r="D115" s="30">
        <v>434</v>
      </c>
      <c r="E115" s="31">
        <f t="shared" si="52"/>
        <v>868000</v>
      </c>
      <c r="F115" s="30">
        <v>450</v>
      </c>
      <c r="G115" s="31">
        <f t="shared" si="53"/>
        <v>900000</v>
      </c>
      <c r="H115" s="32">
        <v>0.65</v>
      </c>
      <c r="I115" s="31">
        <f t="shared" si="54"/>
        <v>564200</v>
      </c>
      <c r="J115" s="31">
        <f t="shared" si="55"/>
        <v>585000</v>
      </c>
      <c r="K115" s="51"/>
      <c r="L115" s="43">
        <v>1170000</v>
      </c>
      <c r="M115" s="43"/>
      <c r="N115" s="31">
        <v>0</v>
      </c>
      <c r="O115" s="31">
        <v>0</v>
      </c>
      <c r="P115" s="31">
        <f t="shared" si="85"/>
        <v>0</v>
      </c>
      <c r="Q115" s="31">
        <f t="shared" si="86"/>
        <v>0</v>
      </c>
      <c r="R115" s="31">
        <v>0</v>
      </c>
      <c r="S115" s="31">
        <f t="shared" si="87"/>
        <v>0</v>
      </c>
      <c r="T115" s="31">
        <f t="shared" si="88"/>
        <v>0</v>
      </c>
      <c r="U115" s="31">
        <f t="shared" si="89"/>
        <v>20800</v>
      </c>
    </row>
    <row r="116" spans="1:21" ht="30" customHeight="1">
      <c r="A116" s="34">
        <v>613007</v>
      </c>
      <c r="B116" s="34" t="s">
        <v>148</v>
      </c>
      <c r="C116" s="34" t="s">
        <v>148</v>
      </c>
      <c r="D116" s="30">
        <v>527</v>
      </c>
      <c r="E116" s="31">
        <f t="shared" si="52"/>
        <v>1054000</v>
      </c>
      <c r="F116" s="30">
        <v>600</v>
      </c>
      <c r="G116" s="31">
        <f t="shared" si="53"/>
        <v>1200000</v>
      </c>
      <c r="H116" s="32">
        <v>0.65</v>
      </c>
      <c r="I116" s="31">
        <f t="shared" si="54"/>
        <v>685100</v>
      </c>
      <c r="J116" s="31">
        <f t="shared" si="55"/>
        <v>780000</v>
      </c>
      <c r="K116" s="44"/>
      <c r="L116" s="43">
        <v>845000</v>
      </c>
      <c r="M116" s="30"/>
      <c r="N116" s="31">
        <v>0</v>
      </c>
      <c r="O116" s="31">
        <v>0</v>
      </c>
      <c r="P116" s="31">
        <f t="shared" si="85"/>
        <v>620100</v>
      </c>
      <c r="Q116" s="31">
        <f t="shared" si="86"/>
        <v>620100</v>
      </c>
      <c r="R116" s="31">
        <v>186030</v>
      </c>
      <c r="S116" s="31">
        <f t="shared" si="87"/>
        <v>434070</v>
      </c>
      <c r="T116" s="31">
        <f t="shared" si="88"/>
        <v>0</v>
      </c>
      <c r="U116" s="31">
        <f t="shared" si="89"/>
        <v>0</v>
      </c>
    </row>
    <row r="117" spans="1:21" ht="30" customHeight="1">
      <c r="A117" s="34">
        <v>613008</v>
      </c>
      <c r="B117" s="34" t="s">
        <v>149</v>
      </c>
      <c r="C117" s="34" t="s">
        <v>149</v>
      </c>
      <c r="D117" s="30">
        <v>764</v>
      </c>
      <c r="E117" s="31">
        <f t="shared" si="52"/>
        <v>1528000</v>
      </c>
      <c r="F117" s="30">
        <v>783</v>
      </c>
      <c r="G117" s="31">
        <f t="shared" si="53"/>
        <v>1566000</v>
      </c>
      <c r="H117" s="32">
        <v>0.65</v>
      </c>
      <c r="I117" s="31">
        <f t="shared" si="54"/>
        <v>993200</v>
      </c>
      <c r="J117" s="31">
        <f t="shared" si="55"/>
        <v>1017900</v>
      </c>
      <c r="K117" s="51"/>
      <c r="L117" s="43">
        <v>984100</v>
      </c>
      <c r="M117" s="43"/>
      <c r="N117" s="31">
        <v>0</v>
      </c>
      <c r="O117" s="31">
        <v>0</v>
      </c>
      <c r="P117" s="31">
        <f t="shared" si="85"/>
        <v>1027000</v>
      </c>
      <c r="Q117" s="31">
        <f t="shared" si="86"/>
        <v>1027000</v>
      </c>
      <c r="R117" s="31">
        <v>308100</v>
      </c>
      <c r="S117" s="31">
        <f t="shared" si="87"/>
        <v>718900</v>
      </c>
      <c r="T117" s="31">
        <f t="shared" si="88"/>
        <v>0</v>
      </c>
      <c r="U117" s="31">
        <f t="shared" si="89"/>
        <v>0</v>
      </c>
    </row>
    <row r="118" spans="1:21" ht="30" customHeight="1">
      <c r="A118" s="33">
        <v>614</v>
      </c>
      <c r="B118" s="33" t="s">
        <v>150</v>
      </c>
      <c r="C118" s="33" t="s">
        <v>150</v>
      </c>
      <c r="D118" s="50">
        <f aca="true" t="shared" si="92" ref="D118:K118">SUM(D119:D121)</f>
        <v>3331</v>
      </c>
      <c r="E118" s="50">
        <f t="shared" si="92"/>
        <v>6662000</v>
      </c>
      <c r="F118" s="50">
        <f t="shared" si="92"/>
        <v>6520</v>
      </c>
      <c r="G118" s="50">
        <f t="shared" si="92"/>
        <v>13040000</v>
      </c>
      <c r="H118" s="37"/>
      <c r="I118" s="50">
        <f aca="true" t="shared" si="93" ref="H118:U118">SUM(I119:I121)</f>
        <v>5662700</v>
      </c>
      <c r="J118" s="50">
        <f t="shared" si="93"/>
        <v>11084000</v>
      </c>
      <c r="K118" s="50">
        <f t="shared" si="93"/>
        <v>0</v>
      </c>
      <c r="L118" s="50">
        <f t="shared" si="93"/>
        <v>6599400</v>
      </c>
      <c r="M118" s="50">
        <f t="shared" si="93"/>
        <v>0</v>
      </c>
      <c r="N118" s="50">
        <f t="shared" si="93"/>
        <v>0</v>
      </c>
      <c r="O118" s="50">
        <f t="shared" si="93"/>
        <v>0</v>
      </c>
      <c r="P118" s="50">
        <f t="shared" si="93"/>
        <v>10147300</v>
      </c>
      <c r="Q118" s="50">
        <f t="shared" si="93"/>
        <v>10147300</v>
      </c>
      <c r="R118" s="50">
        <f t="shared" si="93"/>
        <v>3044190</v>
      </c>
      <c r="S118" s="50">
        <f t="shared" si="93"/>
        <v>7103110</v>
      </c>
      <c r="T118" s="50">
        <f t="shared" si="93"/>
        <v>0</v>
      </c>
      <c r="U118" s="50">
        <f t="shared" si="93"/>
        <v>0</v>
      </c>
    </row>
    <row r="119" spans="1:21" ht="30" customHeight="1">
      <c r="A119" s="34">
        <v>614001</v>
      </c>
      <c r="B119" s="34" t="s">
        <v>151</v>
      </c>
      <c r="C119" s="34" t="s">
        <v>152</v>
      </c>
      <c r="D119" s="30">
        <v>1201</v>
      </c>
      <c r="E119" s="31">
        <f t="shared" si="52"/>
        <v>2402000</v>
      </c>
      <c r="F119" s="30">
        <v>1639</v>
      </c>
      <c r="G119" s="31">
        <f t="shared" si="53"/>
        <v>3278000</v>
      </c>
      <c r="H119" s="32">
        <v>0.85</v>
      </c>
      <c r="I119" s="31">
        <f t="shared" si="54"/>
        <v>2041700</v>
      </c>
      <c r="J119" s="31">
        <f t="shared" si="55"/>
        <v>2786300</v>
      </c>
      <c r="K119" s="51"/>
      <c r="L119" s="43">
        <v>2978400</v>
      </c>
      <c r="M119" s="43"/>
      <c r="N119" s="31">
        <v>0</v>
      </c>
      <c r="O119" s="31">
        <v>0</v>
      </c>
      <c r="P119" s="31">
        <f t="shared" si="85"/>
        <v>1849600</v>
      </c>
      <c r="Q119" s="31">
        <f t="shared" si="86"/>
        <v>1849600</v>
      </c>
      <c r="R119" s="31">
        <v>554880</v>
      </c>
      <c r="S119" s="31">
        <f t="shared" si="87"/>
        <v>1294720</v>
      </c>
      <c r="T119" s="31">
        <f t="shared" si="88"/>
        <v>0</v>
      </c>
      <c r="U119" s="31">
        <f t="shared" si="89"/>
        <v>0</v>
      </c>
    </row>
    <row r="120" spans="1:21" ht="30" customHeight="1">
      <c r="A120" s="34">
        <v>614004</v>
      </c>
      <c r="B120" s="34" t="s">
        <v>153</v>
      </c>
      <c r="C120" s="34" t="s">
        <v>154</v>
      </c>
      <c r="D120" s="30">
        <v>1000</v>
      </c>
      <c r="E120" s="31">
        <f t="shared" si="52"/>
        <v>2000000</v>
      </c>
      <c r="F120" s="30">
        <v>958</v>
      </c>
      <c r="G120" s="31">
        <f t="shared" si="53"/>
        <v>1916000</v>
      </c>
      <c r="H120" s="32">
        <v>0.85</v>
      </c>
      <c r="I120" s="31">
        <f t="shared" si="54"/>
        <v>1700000</v>
      </c>
      <c r="J120" s="31">
        <f t="shared" si="55"/>
        <v>1628600</v>
      </c>
      <c r="K120" s="51"/>
      <c r="L120" s="43">
        <v>1700000</v>
      </c>
      <c r="M120" s="43"/>
      <c r="N120" s="31">
        <v>0</v>
      </c>
      <c r="O120" s="31">
        <v>0</v>
      </c>
      <c r="P120" s="31">
        <f t="shared" si="85"/>
        <v>1628600</v>
      </c>
      <c r="Q120" s="31">
        <f t="shared" si="86"/>
        <v>1628600</v>
      </c>
      <c r="R120" s="31">
        <v>488580</v>
      </c>
      <c r="S120" s="31">
        <f t="shared" si="87"/>
        <v>1140020</v>
      </c>
      <c r="T120" s="31">
        <f t="shared" si="88"/>
        <v>0</v>
      </c>
      <c r="U120" s="31">
        <f t="shared" si="89"/>
        <v>0</v>
      </c>
    </row>
    <row r="121" spans="1:21" ht="30" customHeight="1">
      <c r="A121" s="38">
        <v>614005</v>
      </c>
      <c r="B121" s="38" t="s">
        <v>155</v>
      </c>
      <c r="C121" s="38" t="s">
        <v>155</v>
      </c>
      <c r="D121" s="30">
        <v>1130</v>
      </c>
      <c r="E121" s="31">
        <f t="shared" si="52"/>
        <v>2260000</v>
      </c>
      <c r="F121" s="30">
        <v>3923</v>
      </c>
      <c r="G121" s="31">
        <f t="shared" si="53"/>
        <v>7846000</v>
      </c>
      <c r="H121" s="32">
        <v>0.85</v>
      </c>
      <c r="I121" s="31">
        <f t="shared" si="54"/>
        <v>1921000</v>
      </c>
      <c r="J121" s="31">
        <f t="shared" si="55"/>
        <v>6669100</v>
      </c>
      <c r="K121" s="51"/>
      <c r="L121" s="43">
        <v>1921000</v>
      </c>
      <c r="M121" s="43"/>
      <c r="N121" s="31">
        <v>0</v>
      </c>
      <c r="O121" s="31">
        <v>0</v>
      </c>
      <c r="P121" s="31">
        <f t="shared" si="85"/>
        <v>6669100</v>
      </c>
      <c r="Q121" s="31">
        <f t="shared" si="86"/>
        <v>6669100</v>
      </c>
      <c r="R121" s="31">
        <v>2000730</v>
      </c>
      <c r="S121" s="31">
        <f t="shared" si="87"/>
        <v>4668370</v>
      </c>
      <c r="T121" s="31">
        <f t="shared" si="88"/>
        <v>0</v>
      </c>
      <c r="U121" s="31">
        <f t="shared" si="89"/>
        <v>0</v>
      </c>
    </row>
    <row r="122" spans="1:21" ht="30" customHeight="1">
      <c r="A122" s="33">
        <v>614003</v>
      </c>
      <c r="B122" s="33" t="s">
        <v>156</v>
      </c>
      <c r="C122" s="33" t="s">
        <v>156</v>
      </c>
      <c r="D122" s="36">
        <f aca="true" t="shared" si="94" ref="D122:K122">D123</f>
        <v>2965</v>
      </c>
      <c r="E122" s="36">
        <f t="shared" si="94"/>
        <v>5930000</v>
      </c>
      <c r="F122" s="36">
        <f t="shared" si="94"/>
        <v>2965</v>
      </c>
      <c r="G122" s="36">
        <f t="shared" si="94"/>
        <v>5930000</v>
      </c>
      <c r="H122" s="37"/>
      <c r="I122" s="36">
        <f aca="true" t="shared" si="95" ref="H122:U122">I123</f>
        <v>5040500</v>
      </c>
      <c r="J122" s="36">
        <f t="shared" si="95"/>
        <v>5040500</v>
      </c>
      <c r="K122" s="36">
        <f t="shared" si="95"/>
        <v>0</v>
      </c>
      <c r="L122" s="36">
        <f t="shared" si="95"/>
        <v>5040500</v>
      </c>
      <c r="M122" s="36">
        <f t="shared" si="95"/>
        <v>0</v>
      </c>
      <c r="N122" s="36">
        <f t="shared" si="95"/>
        <v>0</v>
      </c>
      <c r="O122" s="36">
        <f t="shared" si="95"/>
        <v>0</v>
      </c>
      <c r="P122" s="36">
        <f t="shared" si="95"/>
        <v>5040500</v>
      </c>
      <c r="Q122" s="36">
        <f t="shared" si="95"/>
        <v>5040500</v>
      </c>
      <c r="R122" s="36">
        <f t="shared" si="95"/>
        <v>1512150</v>
      </c>
      <c r="S122" s="36">
        <f t="shared" si="95"/>
        <v>3528350</v>
      </c>
      <c r="T122" s="36">
        <f t="shared" si="95"/>
        <v>0</v>
      </c>
      <c r="U122" s="36">
        <f t="shared" si="95"/>
        <v>0</v>
      </c>
    </row>
    <row r="123" spans="1:21" ht="30" customHeight="1">
      <c r="A123" s="34">
        <v>614003</v>
      </c>
      <c r="B123" s="34" t="s">
        <v>156</v>
      </c>
      <c r="C123" s="34" t="s">
        <v>156</v>
      </c>
      <c r="D123" s="30">
        <v>2965</v>
      </c>
      <c r="E123" s="31">
        <f t="shared" si="52"/>
        <v>5930000</v>
      </c>
      <c r="F123" s="30">
        <v>2965</v>
      </c>
      <c r="G123" s="31">
        <f t="shared" si="53"/>
        <v>5930000</v>
      </c>
      <c r="H123" s="32">
        <v>0.85</v>
      </c>
      <c r="I123" s="31">
        <f t="shared" si="54"/>
        <v>5040500</v>
      </c>
      <c r="J123" s="31">
        <f t="shared" si="55"/>
        <v>5040500</v>
      </c>
      <c r="K123" s="51"/>
      <c r="L123" s="43">
        <v>5040500</v>
      </c>
      <c r="M123" s="43"/>
      <c r="N123" s="31">
        <v>0</v>
      </c>
      <c r="O123" s="31">
        <v>0</v>
      </c>
      <c r="P123" s="31">
        <f t="shared" si="85"/>
        <v>5040500</v>
      </c>
      <c r="Q123" s="31">
        <f t="shared" si="86"/>
        <v>5040500</v>
      </c>
      <c r="R123" s="31">
        <v>1512150</v>
      </c>
      <c r="S123" s="31">
        <f t="shared" si="87"/>
        <v>3528350</v>
      </c>
      <c r="T123" s="31">
        <f t="shared" si="88"/>
        <v>0</v>
      </c>
      <c r="U123" s="31">
        <f t="shared" si="89"/>
        <v>0</v>
      </c>
    </row>
    <row r="124" spans="1:21" ht="30" customHeight="1">
      <c r="A124" s="33">
        <v>615</v>
      </c>
      <c r="B124" s="33" t="s">
        <v>157</v>
      </c>
      <c r="C124" s="33" t="s">
        <v>157</v>
      </c>
      <c r="D124" s="25">
        <f aca="true" t="shared" si="96" ref="D124:K124">SUM(D125:D132)</f>
        <v>11957</v>
      </c>
      <c r="E124" s="25">
        <f t="shared" si="96"/>
        <v>23914000</v>
      </c>
      <c r="F124" s="25">
        <f t="shared" si="96"/>
        <v>11822</v>
      </c>
      <c r="G124" s="25">
        <f t="shared" si="96"/>
        <v>23644000</v>
      </c>
      <c r="H124" s="26"/>
      <c r="I124" s="25">
        <f aca="true" t="shared" si="97" ref="H124:U124">SUM(I125:I132)</f>
        <v>20326900</v>
      </c>
      <c r="J124" s="25">
        <f t="shared" si="97"/>
        <v>20097400</v>
      </c>
      <c r="K124" s="25">
        <f t="shared" si="97"/>
        <v>0</v>
      </c>
      <c r="L124" s="25">
        <f t="shared" si="97"/>
        <v>21013700</v>
      </c>
      <c r="M124" s="25">
        <f t="shared" si="97"/>
        <v>0</v>
      </c>
      <c r="N124" s="25">
        <f t="shared" si="97"/>
        <v>3000000</v>
      </c>
      <c r="O124" s="25">
        <f t="shared" si="97"/>
        <v>2430000</v>
      </c>
      <c r="P124" s="25">
        <f t="shared" si="97"/>
        <v>13980600</v>
      </c>
      <c r="Q124" s="25">
        <f t="shared" si="97"/>
        <v>13980600</v>
      </c>
      <c r="R124" s="25">
        <f t="shared" si="97"/>
        <v>4194180</v>
      </c>
      <c r="S124" s="25">
        <f t="shared" si="97"/>
        <v>9786420</v>
      </c>
      <c r="T124" s="25">
        <f t="shared" si="97"/>
        <v>0</v>
      </c>
      <c r="U124" s="25">
        <f t="shared" si="97"/>
        <v>0</v>
      </c>
    </row>
    <row r="125" spans="1:21" ht="30" customHeight="1">
      <c r="A125" s="34">
        <v>615001</v>
      </c>
      <c r="B125" s="34" t="s">
        <v>158</v>
      </c>
      <c r="C125" s="34" t="s">
        <v>159</v>
      </c>
      <c r="D125" s="30">
        <v>3271</v>
      </c>
      <c r="E125" s="31">
        <f t="shared" si="52"/>
        <v>6542000</v>
      </c>
      <c r="F125" s="30">
        <v>3363</v>
      </c>
      <c r="G125" s="31">
        <f t="shared" si="53"/>
        <v>6726000</v>
      </c>
      <c r="H125" s="32">
        <v>0.85</v>
      </c>
      <c r="I125" s="31">
        <f t="shared" si="54"/>
        <v>5560700</v>
      </c>
      <c r="J125" s="31">
        <f t="shared" si="55"/>
        <v>5717100</v>
      </c>
      <c r="K125" s="51"/>
      <c r="L125" s="43">
        <v>5647400</v>
      </c>
      <c r="M125" s="43"/>
      <c r="N125" s="31">
        <v>1000000</v>
      </c>
      <c r="O125" s="31">
        <v>810000</v>
      </c>
      <c r="P125" s="31">
        <f t="shared" si="85"/>
        <v>3820400</v>
      </c>
      <c r="Q125" s="31">
        <f t="shared" si="86"/>
        <v>3820400</v>
      </c>
      <c r="R125" s="31">
        <v>1146120</v>
      </c>
      <c r="S125" s="31">
        <f t="shared" si="87"/>
        <v>2674280</v>
      </c>
      <c r="T125" s="31">
        <f t="shared" si="88"/>
        <v>0</v>
      </c>
      <c r="U125" s="31">
        <f t="shared" si="89"/>
        <v>0</v>
      </c>
    </row>
    <row r="126" spans="1:21" ht="30" customHeight="1">
      <c r="A126" s="34">
        <v>615002</v>
      </c>
      <c r="B126" s="34" t="s">
        <v>160</v>
      </c>
      <c r="C126" s="34" t="s">
        <v>160</v>
      </c>
      <c r="D126" s="30">
        <v>445</v>
      </c>
      <c r="E126" s="31">
        <f t="shared" si="52"/>
        <v>890000</v>
      </c>
      <c r="F126" s="30">
        <v>440</v>
      </c>
      <c r="G126" s="31">
        <f t="shared" si="53"/>
        <v>880000</v>
      </c>
      <c r="H126" s="32">
        <v>0.85</v>
      </c>
      <c r="I126" s="31">
        <f t="shared" si="54"/>
        <v>756500</v>
      </c>
      <c r="J126" s="31">
        <f t="shared" si="55"/>
        <v>748000</v>
      </c>
      <c r="K126" s="51"/>
      <c r="L126" s="43">
        <v>807500</v>
      </c>
      <c r="M126" s="43"/>
      <c r="N126" s="31">
        <v>0</v>
      </c>
      <c r="O126" s="31">
        <v>0</v>
      </c>
      <c r="P126" s="31">
        <f t="shared" si="85"/>
        <v>697000</v>
      </c>
      <c r="Q126" s="31">
        <f t="shared" si="86"/>
        <v>697000</v>
      </c>
      <c r="R126" s="31">
        <v>209100</v>
      </c>
      <c r="S126" s="31">
        <f t="shared" si="87"/>
        <v>487900</v>
      </c>
      <c r="T126" s="31">
        <f t="shared" si="88"/>
        <v>0</v>
      </c>
      <c r="U126" s="31">
        <f t="shared" si="89"/>
        <v>0</v>
      </c>
    </row>
    <row r="127" spans="1:21" ht="30" customHeight="1">
      <c r="A127" s="38">
        <v>615003</v>
      </c>
      <c r="B127" s="38" t="s">
        <v>161</v>
      </c>
      <c r="C127" s="38" t="s">
        <v>161</v>
      </c>
      <c r="D127" s="30">
        <v>1387</v>
      </c>
      <c r="E127" s="31">
        <f t="shared" si="52"/>
        <v>2774000</v>
      </c>
      <c r="F127" s="30">
        <v>1429</v>
      </c>
      <c r="G127" s="31">
        <f t="shared" si="53"/>
        <v>2858000</v>
      </c>
      <c r="H127" s="32">
        <v>0.85</v>
      </c>
      <c r="I127" s="31">
        <f t="shared" si="54"/>
        <v>2357900</v>
      </c>
      <c r="J127" s="31">
        <f t="shared" si="55"/>
        <v>2429300</v>
      </c>
      <c r="K127" s="51"/>
      <c r="L127" s="43">
        <v>2692800</v>
      </c>
      <c r="M127" s="43"/>
      <c r="N127" s="31">
        <v>0</v>
      </c>
      <c r="O127" s="31">
        <v>0</v>
      </c>
      <c r="P127" s="31">
        <f t="shared" si="85"/>
        <v>2094400</v>
      </c>
      <c r="Q127" s="31">
        <f t="shared" si="86"/>
        <v>2094400</v>
      </c>
      <c r="R127" s="31">
        <v>628320</v>
      </c>
      <c r="S127" s="31">
        <f t="shared" si="87"/>
        <v>1466080</v>
      </c>
      <c r="T127" s="31">
        <f t="shared" si="88"/>
        <v>0</v>
      </c>
      <c r="U127" s="31">
        <f t="shared" si="89"/>
        <v>0</v>
      </c>
    </row>
    <row r="128" spans="1:21" ht="30" customHeight="1">
      <c r="A128" s="38">
        <v>615005</v>
      </c>
      <c r="B128" s="38" t="s">
        <v>162</v>
      </c>
      <c r="C128" s="38" t="s">
        <v>162</v>
      </c>
      <c r="D128" s="30">
        <v>622</v>
      </c>
      <c r="E128" s="31">
        <f t="shared" si="52"/>
        <v>1244000</v>
      </c>
      <c r="F128" s="30">
        <v>565</v>
      </c>
      <c r="G128" s="31">
        <f t="shared" si="53"/>
        <v>1130000</v>
      </c>
      <c r="H128" s="32">
        <v>0.85</v>
      </c>
      <c r="I128" s="31">
        <f t="shared" si="54"/>
        <v>1057400</v>
      </c>
      <c r="J128" s="31">
        <f t="shared" si="55"/>
        <v>960500</v>
      </c>
      <c r="K128" s="51"/>
      <c r="L128" s="43">
        <v>1057400</v>
      </c>
      <c r="M128" s="43"/>
      <c r="N128" s="31">
        <v>0</v>
      </c>
      <c r="O128" s="31">
        <v>0</v>
      </c>
      <c r="P128" s="31">
        <f t="shared" si="85"/>
        <v>960500</v>
      </c>
      <c r="Q128" s="31">
        <f t="shared" si="86"/>
        <v>960500</v>
      </c>
      <c r="R128" s="31">
        <v>288150</v>
      </c>
      <c r="S128" s="31">
        <f t="shared" si="87"/>
        <v>672350</v>
      </c>
      <c r="T128" s="31">
        <f t="shared" si="88"/>
        <v>0</v>
      </c>
      <c r="U128" s="31">
        <f t="shared" si="89"/>
        <v>0</v>
      </c>
    </row>
    <row r="129" spans="1:21" ht="30" customHeight="1">
      <c r="A129" s="38">
        <v>615004</v>
      </c>
      <c r="B129" s="38" t="s">
        <v>163</v>
      </c>
      <c r="C129" s="38" t="s">
        <v>163</v>
      </c>
      <c r="D129" s="30">
        <v>368</v>
      </c>
      <c r="E129" s="31">
        <f t="shared" si="52"/>
        <v>736000</v>
      </c>
      <c r="F129" s="30">
        <v>335</v>
      </c>
      <c r="G129" s="31">
        <f t="shared" si="53"/>
        <v>670000</v>
      </c>
      <c r="H129" s="32">
        <v>0.85</v>
      </c>
      <c r="I129" s="31">
        <f t="shared" si="54"/>
        <v>625600</v>
      </c>
      <c r="J129" s="31">
        <f t="shared" si="55"/>
        <v>569500</v>
      </c>
      <c r="K129" s="51"/>
      <c r="L129" s="43">
        <v>839800</v>
      </c>
      <c r="M129" s="43"/>
      <c r="N129" s="31">
        <v>0</v>
      </c>
      <c r="O129" s="31">
        <v>0</v>
      </c>
      <c r="P129" s="31">
        <f t="shared" si="85"/>
        <v>355300</v>
      </c>
      <c r="Q129" s="31">
        <f t="shared" si="86"/>
        <v>355300</v>
      </c>
      <c r="R129" s="31">
        <v>106590</v>
      </c>
      <c r="S129" s="31">
        <f t="shared" si="87"/>
        <v>248710</v>
      </c>
      <c r="T129" s="31">
        <f t="shared" si="88"/>
        <v>0</v>
      </c>
      <c r="U129" s="31">
        <f t="shared" si="89"/>
        <v>0</v>
      </c>
    </row>
    <row r="130" spans="1:21" ht="30" customHeight="1">
      <c r="A130" s="34">
        <v>615003</v>
      </c>
      <c r="B130" s="49" t="s">
        <v>161</v>
      </c>
      <c r="C130" s="49" t="s">
        <v>164</v>
      </c>
      <c r="D130" s="30">
        <v>380</v>
      </c>
      <c r="E130" s="31">
        <f t="shared" si="52"/>
        <v>760000</v>
      </c>
      <c r="F130" s="30">
        <v>380</v>
      </c>
      <c r="G130" s="31">
        <f t="shared" si="53"/>
        <v>760000</v>
      </c>
      <c r="H130" s="32">
        <v>0.85</v>
      </c>
      <c r="I130" s="31">
        <f t="shared" si="54"/>
        <v>646000</v>
      </c>
      <c r="J130" s="31">
        <f t="shared" si="55"/>
        <v>646000</v>
      </c>
      <c r="K130" s="51"/>
      <c r="L130" s="43">
        <v>646000</v>
      </c>
      <c r="M130" s="43"/>
      <c r="N130" s="31">
        <v>0</v>
      </c>
      <c r="O130" s="31">
        <v>0</v>
      </c>
      <c r="P130" s="31">
        <f t="shared" si="85"/>
        <v>646000</v>
      </c>
      <c r="Q130" s="31">
        <f t="shared" si="86"/>
        <v>646000</v>
      </c>
      <c r="R130" s="31">
        <v>193800</v>
      </c>
      <c r="S130" s="31">
        <f t="shared" si="87"/>
        <v>452200</v>
      </c>
      <c r="T130" s="31">
        <f t="shared" si="88"/>
        <v>0</v>
      </c>
      <c r="U130" s="31">
        <f t="shared" si="89"/>
        <v>0</v>
      </c>
    </row>
    <row r="131" spans="1:21" ht="30" customHeight="1">
      <c r="A131" s="38">
        <v>615009</v>
      </c>
      <c r="B131" s="38" t="s">
        <v>165</v>
      </c>
      <c r="C131" s="38" t="s">
        <v>165</v>
      </c>
      <c r="D131" s="30">
        <v>2449</v>
      </c>
      <c r="E131" s="31">
        <f t="shared" si="52"/>
        <v>4898000</v>
      </c>
      <c r="F131" s="30">
        <v>2295</v>
      </c>
      <c r="G131" s="31">
        <f t="shared" si="53"/>
        <v>4590000</v>
      </c>
      <c r="H131" s="32">
        <v>0.85</v>
      </c>
      <c r="I131" s="31">
        <f t="shared" si="54"/>
        <v>4163300</v>
      </c>
      <c r="J131" s="31">
        <f t="shared" si="55"/>
        <v>3901500</v>
      </c>
      <c r="K131" s="51"/>
      <c r="L131" s="43">
        <v>4163300</v>
      </c>
      <c r="M131" s="43"/>
      <c r="N131" s="31">
        <v>1000000</v>
      </c>
      <c r="O131" s="31">
        <v>810000</v>
      </c>
      <c r="P131" s="31">
        <f t="shared" si="85"/>
        <v>2091500</v>
      </c>
      <c r="Q131" s="31">
        <f t="shared" si="86"/>
        <v>2091500</v>
      </c>
      <c r="R131" s="31">
        <v>627450</v>
      </c>
      <c r="S131" s="31">
        <f t="shared" si="87"/>
        <v>1464050</v>
      </c>
      <c r="T131" s="31">
        <f t="shared" si="88"/>
        <v>0</v>
      </c>
      <c r="U131" s="31">
        <f t="shared" si="89"/>
        <v>0</v>
      </c>
    </row>
    <row r="132" spans="1:21" ht="30" customHeight="1">
      <c r="A132" s="38">
        <v>615008</v>
      </c>
      <c r="B132" s="38" t="s">
        <v>166</v>
      </c>
      <c r="C132" s="38" t="s">
        <v>166</v>
      </c>
      <c r="D132" s="30">
        <v>3035</v>
      </c>
      <c r="E132" s="31">
        <f t="shared" si="52"/>
        <v>6070000</v>
      </c>
      <c r="F132" s="30">
        <v>3015</v>
      </c>
      <c r="G132" s="31">
        <f t="shared" si="53"/>
        <v>6030000</v>
      </c>
      <c r="H132" s="32">
        <v>0.85</v>
      </c>
      <c r="I132" s="31">
        <f t="shared" si="54"/>
        <v>5159500</v>
      </c>
      <c r="J132" s="31">
        <f t="shared" si="55"/>
        <v>5125500</v>
      </c>
      <c r="K132" s="51"/>
      <c r="L132" s="43">
        <v>5159500</v>
      </c>
      <c r="M132" s="43"/>
      <c r="N132" s="31">
        <v>1000000</v>
      </c>
      <c r="O132" s="31">
        <v>810000</v>
      </c>
      <c r="P132" s="31">
        <f t="shared" si="85"/>
        <v>3315500</v>
      </c>
      <c r="Q132" s="31">
        <f t="shared" si="86"/>
        <v>3315500</v>
      </c>
      <c r="R132" s="31">
        <v>994650</v>
      </c>
      <c r="S132" s="31">
        <f t="shared" si="87"/>
        <v>2320850</v>
      </c>
      <c r="T132" s="31">
        <f t="shared" si="88"/>
        <v>0</v>
      </c>
      <c r="U132" s="31">
        <f t="shared" si="89"/>
        <v>0</v>
      </c>
    </row>
    <row r="133" spans="1:21" ht="30" customHeight="1">
      <c r="A133" s="35">
        <v>615006</v>
      </c>
      <c r="B133" s="35" t="s">
        <v>167</v>
      </c>
      <c r="C133" s="35" t="s">
        <v>167</v>
      </c>
      <c r="D133" s="25">
        <f aca="true" t="shared" si="98" ref="D133:K133">D134</f>
        <v>4359</v>
      </c>
      <c r="E133" s="25">
        <f t="shared" si="98"/>
        <v>8718000</v>
      </c>
      <c r="F133" s="25">
        <f t="shared" si="98"/>
        <v>4360</v>
      </c>
      <c r="G133" s="25">
        <f t="shared" si="98"/>
        <v>8720000</v>
      </c>
      <c r="H133" s="26"/>
      <c r="I133" s="25">
        <f aca="true" t="shared" si="99" ref="H133:U133">I134</f>
        <v>7410300</v>
      </c>
      <c r="J133" s="25">
        <f t="shared" si="99"/>
        <v>7412000</v>
      </c>
      <c r="K133" s="25">
        <f t="shared" si="99"/>
        <v>0</v>
      </c>
      <c r="L133" s="25">
        <f t="shared" si="99"/>
        <v>7412000</v>
      </c>
      <c r="M133" s="25">
        <f t="shared" si="99"/>
        <v>0</v>
      </c>
      <c r="N133" s="25">
        <f t="shared" si="99"/>
        <v>1330000</v>
      </c>
      <c r="O133" s="25">
        <f t="shared" si="99"/>
        <v>1080000</v>
      </c>
      <c r="P133" s="25">
        <f t="shared" si="99"/>
        <v>5000300</v>
      </c>
      <c r="Q133" s="25">
        <f t="shared" si="99"/>
        <v>5000300</v>
      </c>
      <c r="R133" s="25">
        <f t="shared" si="99"/>
        <v>1500090</v>
      </c>
      <c r="S133" s="25">
        <f t="shared" si="99"/>
        <v>3500210</v>
      </c>
      <c r="T133" s="25">
        <f t="shared" si="99"/>
        <v>0</v>
      </c>
      <c r="U133" s="25">
        <f t="shared" si="99"/>
        <v>0</v>
      </c>
    </row>
    <row r="134" spans="1:21" ht="30" customHeight="1">
      <c r="A134" s="38">
        <v>615006</v>
      </c>
      <c r="B134" s="38" t="s">
        <v>167</v>
      </c>
      <c r="C134" s="38" t="s">
        <v>167</v>
      </c>
      <c r="D134" s="30">
        <v>4359</v>
      </c>
      <c r="E134" s="31">
        <f t="shared" si="52"/>
        <v>8718000</v>
      </c>
      <c r="F134" s="30">
        <v>4360</v>
      </c>
      <c r="G134" s="31">
        <f t="shared" si="53"/>
        <v>8720000</v>
      </c>
      <c r="H134" s="32">
        <v>0.85</v>
      </c>
      <c r="I134" s="31">
        <f t="shared" si="54"/>
        <v>7410300</v>
      </c>
      <c r="J134" s="31">
        <f t="shared" si="55"/>
        <v>7412000</v>
      </c>
      <c r="K134" s="51"/>
      <c r="L134" s="43">
        <v>7412000</v>
      </c>
      <c r="M134" s="43"/>
      <c r="N134" s="31">
        <v>1330000</v>
      </c>
      <c r="O134" s="31">
        <v>1080000</v>
      </c>
      <c r="P134" s="31">
        <f t="shared" si="85"/>
        <v>5000300</v>
      </c>
      <c r="Q134" s="31">
        <f t="shared" si="86"/>
        <v>5000300</v>
      </c>
      <c r="R134" s="31">
        <v>1500090</v>
      </c>
      <c r="S134" s="31">
        <f t="shared" si="87"/>
        <v>3500210</v>
      </c>
      <c r="T134" s="31">
        <f t="shared" si="88"/>
        <v>0</v>
      </c>
      <c r="U134" s="31">
        <f t="shared" si="89"/>
        <v>0</v>
      </c>
    </row>
    <row r="135" spans="1:21" ht="30" customHeight="1">
      <c r="A135" s="35">
        <v>615007</v>
      </c>
      <c r="B135" s="35" t="s">
        <v>168</v>
      </c>
      <c r="C135" s="35" t="s">
        <v>168</v>
      </c>
      <c r="D135" s="25">
        <f aca="true" t="shared" si="100" ref="D135:K135">D136</f>
        <v>3688</v>
      </c>
      <c r="E135" s="25">
        <f t="shared" si="100"/>
        <v>7376000</v>
      </c>
      <c r="F135" s="25">
        <f t="shared" si="100"/>
        <v>4000</v>
      </c>
      <c r="G135" s="25">
        <f t="shared" si="100"/>
        <v>8000000</v>
      </c>
      <c r="H135" s="26"/>
      <c r="I135" s="25">
        <f aca="true" t="shared" si="101" ref="H135:U135">I136</f>
        <v>6269600</v>
      </c>
      <c r="J135" s="25">
        <f t="shared" si="101"/>
        <v>6800000</v>
      </c>
      <c r="K135" s="25">
        <f t="shared" si="101"/>
        <v>0</v>
      </c>
      <c r="L135" s="25">
        <f t="shared" si="101"/>
        <v>7170600</v>
      </c>
      <c r="M135" s="25">
        <f t="shared" si="101"/>
        <v>0</v>
      </c>
      <c r="N135" s="25">
        <f t="shared" si="101"/>
        <v>1330000</v>
      </c>
      <c r="O135" s="25">
        <f t="shared" si="101"/>
        <v>1080000</v>
      </c>
      <c r="P135" s="25">
        <f t="shared" si="101"/>
        <v>3489000</v>
      </c>
      <c r="Q135" s="25">
        <f t="shared" si="101"/>
        <v>3489000</v>
      </c>
      <c r="R135" s="25">
        <f t="shared" si="101"/>
        <v>1046700</v>
      </c>
      <c r="S135" s="25">
        <f t="shared" si="101"/>
        <v>2442300</v>
      </c>
      <c r="T135" s="25">
        <f t="shared" si="101"/>
        <v>0</v>
      </c>
      <c r="U135" s="25">
        <f t="shared" si="101"/>
        <v>0</v>
      </c>
    </row>
    <row r="136" spans="1:21" ht="30" customHeight="1">
      <c r="A136" s="38">
        <v>615007</v>
      </c>
      <c r="B136" s="38" t="s">
        <v>168</v>
      </c>
      <c r="C136" s="38" t="s">
        <v>168</v>
      </c>
      <c r="D136" s="30">
        <v>3688</v>
      </c>
      <c r="E136" s="31">
        <f t="shared" si="52"/>
        <v>7376000</v>
      </c>
      <c r="F136" s="30">
        <v>4000</v>
      </c>
      <c r="G136" s="31">
        <f t="shared" si="53"/>
        <v>8000000</v>
      </c>
      <c r="H136" s="32">
        <v>0.85</v>
      </c>
      <c r="I136" s="31">
        <f t="shared" si="54"/>
        <v>6269600</v>
      </c>
      <c r="J136" s="31">
        <f t="shared" si="55"/>
        <v>6800000</v>
      </c>
      <c r="K136" s="51"/>
      <c r="L136" s="43">
        <v>7170600</v>
      </c>
      <c r="M136" s="43"/>
      <c r="N136" s="31">
        <v>1330000</v>
      </c>
      <c r="O136" s="31">
        <v>1080000</v>
      </c>
      <c r="P136" s="31">
        <f t="shared" si="85"/>
        <v>3489000</v>
      </c>
      <c r="Q136" s="31">
        <f t="shared" si="86"/>
        <v>3489000</v>
      </c>
      <c r="R136" s="31">
        <v>1046700</v>
      </c>
      <c r="S136" s="31">
        <f t="shared" si="87"/>
        <v>2442300</v>
      </c>
      <c r="T136" s="31">
        <f t="shared" si="88"/>
        <v>0</v>
      </c>
      <c r="U136" s="31">
        <f t="shared" si="89"/>
        <v>0</v>
      </c>
    </row>
    <row r="137" spans="1:21" ht="30" customHeight="1">
      <c r="A137" s="33">
        <v>615010</v>
      </c>
      <c r="B137" s="33" t="s">
        <v>169</v>
      </c>
      <c r="C137" s="33" t="s">
        <v>169</v>
      </c>
      <c r="D137" s="36">
        <f aca="true" t="shared" si="102" ref="D137:K137">D138</f>
        <v>2278</v>
      </c>
      <c r="E137" s="36">
        <f t="shared" si="102"/>
        <v>4556000</v>
      </c>
      <c r="F137" s="36">
        <f t="shared" si="102"/>
        <v>2278</v>
      </c>
      <c r="G137" s="36">
        <f t="shared" si="102"/>
        <v>4556000</v>
      </c>
      <c r="H137" s="37"/>
      <c r="I137" s="36">
        <f aca="true" t="shared" si="103" ref="H137:U137">I138</f>
        <v>3872600</v>
      </c>
      <c r="J137" s="36">
        <f t="shared" si="103"/>
        <v>3872600</v>
      </c>
      <c r="K137" s="36">
        <f t="shared" si="103"/>
        <v>0</v>
      </c>
      <c r="L137" s="36">
        <f t="shared" si="103"/>
        <v>3872600</v>
      </c>
      <c r="M137" s="36">
        <f t="shared" si="103"/>
        <v>0</v>
      </c>
      <c r="N137" s="36">
        <f t="shared" si="103"/>
        <v>670000</v>
      </c>
      <c r="O137" s="36">
        <f t="shared" si="103"/>
        <v>548820</v>
      </c>
      <c r="P137" s="36">
        <f t="shared" si="103"/>
        <v>2653780</v>
      </c>
      <c r="Q137" s="36">
        <f t="shared" si="103"/>
        <v>2653780</v>
      </c>
      <c r="R137" s="36">
        <f t="shared" si="103"/>
        <v>796134</v>
      </c>
      <c r="S137" s="36">
        <f t="shared" si="103"/>
        <v>1857646</v>
      </c>
      <c r="T137" s="36">
        <f t="shared" si="103"/>
        <v>0</v>
      </c>
      <c r="U137" s="36">
        <f t="shared" si="103"/>
        <v>0</v>
      </c>
    </row>
    <row r="138" spans="1:21" ht="30" customHeight="1">
      <c r="A138" s="34">
        <v>615010</v>
      </c>
      <c r="B138" s="34" t="s">
        <v>169</v>
      </c>
      <c r="C138" s="34" t="s">
        <v>169</v>
      </c>
      <c r="D138" s="30">
        <v>2278</v>
      </c>
      <c r="E138" s="31">
        <f t="shared" si="52"/>
        <v>4556000</v>
      </c>
      <c r="F138" s="30">
        <v>2278</v>
      </c>
      <c r="G138" s="31">
        <f t="shared" si="53"/>
        <v>4556000</v>
      </c>
      <c r="H138" s="32">
        <v>0.85</v>
      </c>
      <c r="I138" s="31">
        <f t="shared" si="54"/>
        <v>3872600</v>
      </c>
      <c r="J138" s="31">
        <f t="shared" si="55"/>
        <v>3872600</v>
      </c>
      <c r="K138" s="51"/>
      <c r="L138" s="43">
        <v>3872600</v>
      </c>
      <c r="M138" s="43"/>
      <c r="N138" s="31">
        <v>670000</v>
      </c>
      <c r="O138" s="31">
        <v>548820</v>
      </c>
      <c r="P138" s="31">
        <f t="shared" si="85"/>
        <v>2653780</v>
      </c>
      <c r="Q138" s="31">
        <f t="shared" si="86"/>
        <v>2653780</v>
      </c>
      <c r="R138" s="31">
        <v>796134</v>
      </c>
      <c r="S138" s="31">
        <f t="shared" si="87"/>
        <v>1857646</v>
      </c>
      <c r="T138" s="31">
        <f t="shared" si="88"/>
        <v>0</v>
      </c>
      <c r="U138" s="31">
        <f t="shared" si="89"/>
        <v>0</v>
      </c>
    </row>
    <row r="139" spans="1:21" ht="30" customHeight="1">
      <c r="A139" s="33">
        <v>616</v>
      </c>
      <c r="B139" s="33" t="s">
        <v>170</v>
      </c>
      <c r="C139" s="33" t="s">
        <v>170</v>
      </c>
      <c r="D139" s="25">
        <f aca="true" t="shared" si="104" ref="D139:K139">SUM(D140:D144)</f>
        <v>13421</v>
      </c>
      <c r="E139" s="25">
        <f t="shared" si="104"/>
        <v>26842000</v>
      </c>
      <c r="F139" s="25">
        <f t="shared" si="104"/>
        <v>13400</v>
      </c>
      <c r="G139" s="25">
        <f t="shared" si="104"/>
        <v>26800000</v>
      </c>
      <c r="H139" s="26"/>
      <c r="I139" s="25">
        <f aca="true" t="shared" si="105" ref="H139:U139">SUM(I140:I144)</f>
        <v>22815700</v>
      </c>
      <c r="J139" s="25">
        <f t="shared" si="105"/>
        <v>22780000</v>
      </c>
      <c r="K139" s="25">
        <f t="shared" si="105"/>
        <v>0</v>
      </c>
      <c r="L139" s="25">
        <f t="shared" si="105"/>
        <v>23007800</v>
      </c>
      <c r="M139" s="25">
        <f t="shared" si="105"/>
        <v>0</v>
      </c>
      <c r="N139" s="25">
        <f t="shared" si="105"/>
        <v>3330000</v>
      </c>
      <c r="O139" s="25">
        <f t="shared" si="105"/>
        <v>2708820</v>
      </c>
      <c r="P139" s="25">
        <f t="shared" si="105"/>
        <v>16549080</v>
      </c>
      <c r="Q139" s="25">
        <f t="shared" si="105"/>
        <v>16549080</v>
      </c>
      <c r="R139" s="25">
        <f t="shared" si="105"/>
        <v>4964724</v>
      </c>
      <c r="S139" s="25">
        <f t="shared" si="105"/>
        <v>11584356</v>
      </c>
      <c r="T139" s="25">
        <f t="shared" si="105"/>
        <v>0</v>
      </c>
      <c r="U139" s="25">
        <f t="shared" si="105"/>
        <v>0</v>
      </c>
    </row>
    <row r="140" spans="1:21" ht="30" customHeight="1">
      <c r="A140" s="34">
        <v>616001</v>
      </c>
      <c r="B140" s="34" t="s">
        <v>171</v>
      </c>
      <c r="C140" s="34" t="s">
        <v>172</v>
      </c>
      <c r="D140" s="30">
        <v>1805</v>
      </c>
      <c r="E140" s="31">
        <f aca="true" t="shared" si="106" ref="E140:E202">D140*2000</f>
        <v>3610000</v>
      </c>
      <c r="F140" s="30">
        <v>2005</v>
      </c>
      <c r="G140" s="31">
        <f aca="true" t="shared" si="107" ref="G140:G202">F140*2000</f>
        <v>4010000</v>
      </c>
      <c r="H140" s="32">
        <v>0.85</v>
      </c>
      <c r="I140" s="31">
        <f aca="true" t="shared" si="108" ref="I139:I202">E140*H140</f>
        <v>3068500</v>
      </c>
      <c r="J140" s="31">
        <f aca="true" t="shared" si="109" ref="J139:J202">G140*H140</f>
        <v>3408500</v>
      </c>
      <c r="K140" s="51"/>
      <c r="L140" s="43">
        <v>3260600</v>
      </c>
      <c r="M140" s="43"/>
      <c r="N140" s="31">
        <v>670000</v>
      </c>
      <c r="O140" s="31">
        <v>548820</v>
      </c>
      <c r="P140" s="31">
        <f aca="true" t="shared" si="110" ref="P139:P170">IF(I140+J140+K140-L140-M140-N140-O140&lt;0,0,I140+J140+K140-L140-M140-N140-O140)</f>
        <v>1997580</v>
      </c>
      <c r="Q140" s="31">
        <f aca="true" t="shared" si="111" ref="Q139:Q170">P140</f>
        <v>1997580</v>
      </c>
      <c r="R140" s="31">
        <v>599274</v>
      </c>
      <c r="S140" s="31">
        <f aca="true" t="shared" si="112" ref="S139:S170">Q140-R140</f>
        <v>1398306</v>
      </c>
      <c r="T140" s="31">
        <f aca="true" t="shared" si="113" ref="T139:T170">P140-Q140</f>
        <v>0</v>
      </c>
      <c r="U140" s="31">
        <f aca="true" t="shared" si="114" ref="U139:U170">IF(I140+J140+K140-L140-M140-N140-O140&lt;0,-(I140+J140+K140-L140-M140-N140-O140),0)</f>
        <v>0</v>
      </c>
    </row>
    <row r="141" spans="1:21" ht="30" customHeight="1">
      <c r="A141" s="34">
        <v>616002</v>
      </c>
      <c r="B141" s="34" t="s">
        <v>173</v>
      </c>
      <c r="C141" s="34" t="s">
        <v>173</v>
      </c>
      <c r="D141" s="30">
        <v>1590</v>
      </c>
      <c r="E141" s="31">
        <f t="shared" si="106"/>
        <v>3180000</v>
      </c>
      <c r="F141" s="30">
        <v>1450</v>
      </c>
      <c r="G141" s="31">
        <f t="shared" si="107"/>
        <v>2900000</v>
      </c>
      <c r="H141" s="32">
        <v>0.85</v>
      </c>
      <c r="I141" s="31">
        <f t="shared" si="108"/>
        <v>2703000</v>
      </c>
      <c r="J141" s="31">
        <f t="shared" si="109"/>
        <v>2465000</v>
      </c>
      <c r="K141" s="51"/>
      <c r="L141" s="43">
        <v>2703000</v>
      </c>
      <c r="M141" s="43"/>
      <c r="N141" s="31">
        <v>0</v>
      </c>
      <c r="O141" s="31">
        <v>0</v>
      </c>
      <c r="P141" s="31">
        <f t="shared" si="110"/>
        <v>2465000</v>
      </c>
      <c r="Q141" s="31">
        <f t="shared" si="111"/>
        <v>2465000</v>
      </c>
      <c r="R141" s="31">
        <v>739500</v>
      </c>
      <c r="S141" s="31">
        <f t="shared" si="112"/>
        <v>1725500</v>
      </c>
      <c r="T141" s="31">
        <f t="shared" si="113"/>
        <v>0</v>
      </c>
      <c r="U141" s="31">
        <f t="shared" si="114"/>
        <v>0</v>
      </c>
    </row>
    <row r="142" spans="1:21" ht="30" customHeight="1">
      <c r="A142" s="34">
        <v>616007</v>
      </c>
      <c r="B142" s="34" t="s">
        <v>174</v>
      </c>
      <c r="C142" s="34" t="s">
        <v>175</v>
      </c>
      <c r="D142" s="30">
        <v>235</v>
      </c>
      <c r="E142" s="31">
        <f t="shared" si="106"/>
        <v>470000</v>
      </c>
      <c r="F142" s="30">
        <v>235</v>
      </c>
      <c r="G142" s="31">
        <f t="shared" si="107"/>
        <v>470000</v>
      </c>
      <c r="H142" s="32">
        <v>0.85</v>
      </c>
      <c r="I142" s="31">
        <f t="shared" si="108"/>
        <v>399500</v>
      </c>
      <c r="J142" s="31">
        <f t="shared" si="109"/>
        <v>399500</v>
      </c>
      <c r="K142" s="51"/>
      <c r="L142" s="43">
        <v>399500</v>
      </c>
      <c r="M142" s="43"/>
      <c r="N142" s="31">
        <v>0</v>
      </c>
      <c r="O142" s="31">
        <v>0</v>
      </c>
      <c r="P142" s="31">
        <f t="shared" si="110"/>
        <v>399500</v>
      </c>
      <c r="Q142" s="31">
        <f t="shared" si="111"/>
        <v>399500</v>
      </c>
      <c r="R142" s="31">
        <v>119850</v>
      </c>
      <c r="S142" s="31">
        <f t="shared" si="112"/>
        <v>279650</v>
      </c>
      <c r="T142" s="31">
        <f t="shared" si="113"/>
        <v>0</v>
      </c>
      <c r="U142" s="31">
        <f t="shared" si="114"/>
        <v>0</v>
      </c>
    </row>
    <row r="143" spans="1:21" ht="30" customHeight="1">
      <c r="A143" s="34">
        <v>616007</v>
      </c>
      <c r="B143" s="34" t="s">
        <v>174</v>
      </c>
      <c r="C143" s="34" t="s">
        <v>176</v>
      </c>
      <c r="D143" s="30">
        <v>3948</v>
      </c>
      <c r="E143" s="31">
        <f t="shared" si="106"/>
        <v>7896000</v>
      </c>
      <c r="F143" s="30">
        <v>4329</v>
      </c>
      <c r="G143" s="31">
        <f t="shared" si="107"/>
        <v>8658000</v>
      </c>
      <c r="H143" s="32">
        <v>0.85</v>
      </c>
      <c r="I143" s="31">
        <f t="shared" si="108"/>
        <v>6711600</v>
      </c>
      <c r="J143" s="31">
        <f t="shared" si="109"/>
        <v>7359300</v>
      </c>
      <c r="K143" s="51"/>
      <c r="L143" s="43">
        <v>6711600</v>
      </c>
      <c r="M143" s="43"/>
      <c r="N143" s="31">
        <v>1330000</v>
      </c>
      <c r="O143" s="31">
        <v>1080000</v>
      </c>
      <c r="P143" s="31">
        <f t="shared" si="110"/>
        <v>4949300</v>
      </c>
      <c r="Q143" s="31">
        <f t="shared" si="111"/>
        <v>4949300</v>
      </c>
      <c r="R143" s="31">
        <v>1484790</v>
      </c>
      <c r="S143" s="31">
        <f t="shared" si="112"/>
        <v>3464510</v>
      </c>
      <c r="T143" s="31">
        <f t="shared" si="113"/>
        <v>0</v>
      </c>
      <c r="U143" s="31">
        <f t="shared" si="114"/>
        <v>0</v>
      </c>
    </row>
    <row r="144" spans="1:21" ht="30" customHeight="1">
      <c r="A144" s="38">
        <v>616004</v>
      </c>
      <c r="B144" s="38" t="s">
        <v>177</v>
      </c>
      <c r="C144" s="38" t="s">
        <v>177</v>
      </c>
      <c r="D144" s="30">
        <v>5843</v>
      </c>
      <c r="E144" s="31">
        <f t="shared" si="106"/>
        <v>11686000</v>
      </c>
      <c r="F144" s="30">
        <v>5381</v>
      </c>
      <c r="G144" s="31">
        <f t="shared" si="107"/>
        <v>10762000</v>
      </c>
      <c r="H144" s="32">
        <v>0.85</v>
      </c>
      <c r="I144" s="31">
        <f t="shared" si="108"/>
        <v>9933100</v>
      </c>
      <c r="J144" s="31">
        <f t="shared" si="109"/>
        <v>9147700</v>
      </c>
      <c r="K144" s="44"/>
      <c r="L144" s="43">
        <v>9933100</v>
      </c>
      <c r="M144" s="30"/>
      <c r="N144" s="31">
        <v>1330000</v>
      </c>
      <c r="O144" s="31">
        <v>1080000</v>
      </c>
      <c r="P144" s="31">
        <f t="shared" si="110"/>
        <v>6737700</v>
      </c>
      <c r="Q144" s="31">
        <f t="shared" si="111"/>
        <v>6737700</v>
      </c>
      <c r="R144" s="31">
        <v>2021310</v>
      </c>
      <c r="S144" s="31">
        <f t="shared" si="112"/>
        <v>4716390</v>
      </c>
      <c r="T144" s="31">
        <f t="shared" si="113"/>
        <v>0</v>
      </c>
      <c r="U144" s="31">
        <f t="shared" si="114"/>
        <v>0</v>
      </c>
    </row>
    <row r="145" spans="1:21" ht="30" customHeight="1">
      <c r="A145" s="33">
        <v>616006</v>
      </c>
      <c r="B145" s="33" t="s">
        <v>178</v>
      </c>
      <c r="C145" s="33" t="s">
        <v>178</v>
      </c>
      <c r="D145" s="25">
        <f aca="true" t="shared" si="115" ref="D145:K145">D146</f>
        <v>6232</v>
      </c>
      <c r="E145" s="25">
        <f t="shared" si="115"/>
        <v>12464000</v>
      </c>
      <c r="F145" s="25">
        <f t="shared" si="115"/>
        <v>6232</v>
      </c>
      <c r="G145" s="25">
        <f t="shared" si="115"/>
        <v>12464000</v>
      </c>
      <c r="H145" s="26"/>
      <c r="I145" s="25">
        <f aca="true" t="shared" si="116" ref="H145:U145">I146</f>
        <v>10594400</v>
      </c>
      <c r="J145" s="25">
        <f t="shared" si="116"/>
        <v>10594400</v>
      </c>
      <c r="K145" s="25">
        <f t="shared" si="116"/>
        <v>0</v>
      </c>
      <c r="L145" s="25">
        <f t="shared" si="116"/>
        <v>10653900</v>
      </c>
      <c r="M145" s="25">
        <f t="shared" si="116"/>
        <v>0</v>
      </c>
      <c r="N145" s="25">
        <f t="shared" si="116"/>
        <v>1049880</v>
      </c>
      <c r="O145" s="25">
        <f t="shared" si="116"/>
        <v>860000</v>
      </c>
      <c r="P145" s="25">
        <f t="shared" si="116"/>
        <v>8625020</v>
      </c>
      <c r="Q145" s="25">
        <f t="shared" si="116"/>
        <v>8625020</v>
      </c>
      <c r="R145" s="25">
        <f t="shared" si="116"/>
        <v>2986512</v>
      </c>
      <c r="S145" s="25">
        <f t="shared" si="116"/>
        <v>5638508</v>
      </c>
      <c r="T145" s="25">
        <f t="shared" si="116"/>
        <v>0</v>
      </c>
      <c r="U145" s="25">
        <f t="shared" si="116"/>
        <v>0</v>
      </c>
    </row>
    <row r="146" spans="1:21" ht="30" customHeight="1">
      <c r="A146" s="34">
        <v>616006</v>
      </c>
      <c r="B146" s="34" t="s">
        <v>178</v>
      </c>
      <c r="C146" s="34" t="s">
        <v>178</v>
      </c>
      <c r="D146" s="30">
        <v>6232</v>
      </c>
      <c r="E146" s="31">
        <f t="shared" si="106"/>
        <v>12464000</v>
      </c>
      <c r="F146" s="30">
        <v>6232</v>
      </c>
      <c r="G146" s="31">
        <f t="shared" si="107"/>
        <v>12464000</v>
      </c>
      <c r="H146" s="32">
        <v>0.85</v>
      </c>
      <c r="I146" s="31">
        <f t="shared" si="108"/>
        <v>10594400</v>
      </c>
      <c r="J146" s="31">
        <f t="shared" si="109"/>
        <v>10594400</v>
      </c>
      <c r="K146" s="51"/>
      <c r="L146" s="43">
        <v>10653900</v>
      </c>
      <c r="M146" s="43"/>
      <c r="N146" s="31">
        <v>1049880</v>
      </c>
      <c r="O146" s="31">
        <v>860000</v>
      </c>
      <c r="P146" s="31">
        <f t="shared" si="110"/>
        <v>8625020</v>
      </c>
      <c r="Q146" s="31">
        <f t="shared" si="111"/>
        <v>8625020</v>
      </c>
      <c r="R146" s="31">
        <v>2986512</v>
      </c>
      <c r="S146" s="31">
        <f t="shared" si="112"/>
        <v>5638508</v>
      </c>
      <c r="T146" s="31">
        <f t="shared" si="113"/>
        <v>0</v>
      </c>
      <c r="U146" s="31">
        <f t="shared" si="114"/>
        <v>0</v>
      </c>
    </row>
    <row r="147" spans="1:21" ht="30" customHeight="1">
      <c r="A147" s="33">
        <v>616005</v>
      </c>
      <c r="B147" s="33" t="s">
        <v>179</v>
      </c>
      <c r="C147" s="33" t="s">
        <v>179</v>
      </c>
      <c r="D147" s="36">
        <f aca="true" t="shared" si="117" ref="D147:K147">D148</f>
        <v>6941</v>
      </c>
      <c r="E147" s="36">
        <f t="shared" si="117"/>
        <v>13882000</v>
      </c>
      <c r="F147" s="36">
        <f t="shared" si="117"/>
        <v>6381</v>
      </c>
      <c r="G147" s="36">
        <f t="shared" si="117"/>
        <v>12762000</v>
      </c>
      <c r="H147" s="37"/>
      <c r="I147" s="36">
        <f aca="true" t="shared" si="118" ref="H147:U147">I148</f>
        <v>11799700</v>
      </c>
      <c r="J147" s="36">
        <f t="shared" si="118"/>
        <v>10847700</v>
      </c>
      <c r="K147" s="36">
        <f t="shared" si="118"/>
        <v>0</v>
      </c>
      <c r="L147" s="36">
        <f t="shared" si="118"/>
        <v>11799700</v>
      </c>
      <c r="M147" s="36">
        <f t="shared" si="118"/>
        <v>0</v>
      </c>
      <c r="N147" s="36">
        <f t="shared" si="118"/>
        <v>0</v>
      </c>
      <c r="O147" s="36">
        <f t="shared" si="118"/>
        <v>0</v>
      </c>
      <c r="P147" s="36">
        <f t="shared" si="118"/>
        <v>10847700</v>
      </c>
      <c r="Q147" s="36">
        <f t="shared" si="118"/>
        <v>10847700</v>
      </c>
      <c r="R147" s="36">
        <f t="shared" si="118"/>
        <v>4254310</v>
      </c>
      <c r="S147" s="36">
        <f t="shared" si="118"/>
        <v>6593390</v>
      </c>
      <c r="T147" s="36">
        <f t="shared" si="118"/>
        <v>0</v>
      </c>
      <c r="U147" s="36">
        <f t="shared" si="118"/>
        <v>0</v>
      </c>
    </row>
    <row r="148" spans="1:21" ht="30" customHeight="1">
      <c r="A148" s="34">
        <v>616005</v>
      </c>
      <c r="B148" s="34" t="s">
        <v>179</v>
      </c>
      <c r="C148" s="34" t="s">
        <v>179</v>
      </c>
      <c r="D148" s="30">
        <v>6941</v>
      </c>
      <c r="E148" s="31">
        <f t="shared" si="106"/>
        <v>13882000</v>
      </c>
      <c r="F148" s="30">
        <v>6381</v>
      </c>
      <c r="G148" s="31">
        <f t="shared" si="107"/>
        <v>12762000</v>
      </c>
      <c r="H148" s="32">
        <v>0.85</v>
      </c>
      <c r="I148" s="31">
        <f t="shared" si="108"/>
        <v>11799700</v>
      </c>
      <c r="J148" s="31">
        <f t="shared" si="109"/>
        <v>10847700</v>
      </c>
      <c r="K148" s="51"/>
      <c r="L148" s="43">
        <v>11799700</v>
      </c>
      <c r="M148" s="43"/>
      <c r="N148" s="31">
        <v>0</v>
      </c>
      <c r="O148" s="31">
        <v>0</v>
      </c>
      <c r="P148" s="31">
        <f t="shared" si="110"/>
        <v>10847700</v>
      </c>
      <c r="Q148" s="31">
        <f t="shared" si="111"/>
        <v>10847700</v>
      </c>
      <c r="R148" s="31">
        <v>4254310</v>
      </c>
      <c r="S148" s="31">
        <f t="shared" si="112"/>
        <v>6593390</v>
      </c>
      <c r="T148" s="31">
        <f t="shared" si="113"/>
        <v>0</v>
      </c>
      <c r="U148" s="31">
        <f t="shared" si="114"/>
        <v>0</v>
      </c>
    </row>
    <row r="149" spans="1:21" ht="30" customHeight="1">
      <c r="A149" s="33">
        <v>617</v>
      </c>
      <c r="B149" s="33" t="s">
        <v>180</v>
      </c>
      <c r="C149" s="33" t="s">
        <v>180</v>
      </c>
      <c r="D149" s="25">
        <f aca="true" t="shared" si="119" ref="D149:K149">SUM(D150:D155)</f>
        <v>4292</v>
      </c>
      <c r="E149" s="25">
        <f t="shared" si="119"/>
        <v>8584000</v>
      </c>
      <c r="F149" s="25">
        <f t="shared" si="119"/>
        <v>4323</v>
      </c>
      <c r="G149" s="25">
        <f t="shared" si="119"/>
        <v>8646000</v>
      </c>
      <c r="H149" s="26"/>
      <c r="I149" s="25">
        <f aca="true" t="shared" si="120" ref="H149:U149">SUM(I150:I155)</f>
        <v>5579600</v>
      </c>
      <c r="J149" s="25">
        <f t="shared" si="120"/>
        <v>5619900</v>
      </c>
      <c r="K149" s="25">
        <f t="shared" si="120"/>
        <v>0</v>
      </c>
      <c r="L149" s="25">
        <f t="shared" si="120"/>
        <v>5856500</v>
      </c>
      <c r="M149" s="25">
        <f t="shared" si="120"/>
        <v>0</v>
      </c>
      <c r="N149" s="25">
        <f t="shared" si="120"/>
        <v>0</v>
      </c>
      <c r="O149" s="25">
        <f t="shared" si="120"/>
        <v>0</v>
      </c>
      <c r="P149" s="25">
        <f t="shared" si="120"/>
        <v>5343000</v>
      </c>
      <c r="Q149" s="25">
        <f t="shared" si="120"/>
        <v>5343000</v>
      </c>
      <c r="R149" s="25">
        <f t="shared" si="120"/>
        <v>1622790</v>
      </c>
      <c r="S149" s="25">
        <f t="shared" si="120"/>
        <v>3720210</v>
      </c>
      <c r="T149" s="25">
        <f t="shared" si="120"/>
        <v>0</v>
      </c>
      <c r="U149" s="25">
        <f t="shared" si="120"/>
        <v>0</v>
      </c>
    </row>
    <row r="150" spans="1:21" ht="30" customHeight="1">
      <c r="A150" s="34">
        <v>617001</v>
      </c>
      <c r="B150" s="34" t="s">
        <v>181</v>
      </c>
      <c r="C150" s="34" t="s">
        <v>182</v>
      </c>
      <c r="D150" s="30">
        <v>298</v>
      </c>
      <c r="E150" s="31">
        <f t="shared" si="106"/>
        <v>596000</v>
      </c>
      <c r="F150" s="30">
        <v>300</v>
      </c>
      <c r="G150" s="31">
        <f t="shared" si="107"/>
        <v>600000</v>
      </c>
      <c r="H150" s="32">
        <v>0.65</v>
      </c>
      <c r="I150" s="31">
        <f t="shared" si="108"/>
        <v>387400</v>
      </c>
      <c r="J150" s="31">
        <f t="shared" si="109"/>
        <v>390000</v>
      </c>
      <c r="K150" s="51"/>
      <c r="L150" s="43">
        <v>387400</v>
      </c>
      <c r="M150" s="43"/>
      <c r="N150" s="31">
        <v>0</v>
      </c>
      <c r="O150" s="31">
        <v>0</v>
      </c>
      <c r="P150" s="31">
        <f t="shared" si="110"/>
        <v>390000</v>
      </c>
      <c r="Q150" s="31">
        <f t="shared" si="111"/>
        <v>390000</v>
      </c>
      <c r="R150" s="31">
        <v>117000</v>
      </c>
      <c r="S150" s="31">
        <f t="shared" si="112"/>
        <v>273000</v>
      </c>
      <c r="T150" s="31">
        <f t="shared" si="113"/>
        <v>0</v>
      </c>
      <c r="U150" s="31">
        <f t="shared" si="114"/>
        <v>0</v>
      </c>
    </row>
    <row r="151" spans="1:21" ht="30" customHeight="1">
      <c r="A151" s="34">
        <v>617002</v>
      </c>
      <c r="B151" s="34" t="s">
        <v>183</v>
      </c>
      <c r="C151" s="34" t="s">
        <v>183</v>
      </c>
      <c r="D151" s="30">
        <v>674</v>
      </c>
      <c r="E151" s="31">
        <f t="shared" si="106"/>
        <v>1348000</v>
      </c>
      <c r="F151" s="30">
        <v>730</v>
      </c>
      <c r="G151" s="31">
        <f t="shared" si="107"/>
        <v>1460000</v>
      </c>
      <c r="H151" s="32">
        <v>0.65</v>
      </c>
      <c r="I151" s="31">
        <f t="shared" si="108"/>
        <v>876200</v>
      </c>
      <c r="J151" s="31">
        <f t="shared" si="109"/>
        <v>949000</v>
      </c>
      <c r="K151" s="44"/>
      <c r="L151" s="43">
        <v>968500</v>
      </c>
      <c r="M151" s="30"/>
      <c r="N151" s="31">
        <v>0</v>
      </c>
      <c r="O151" s="31">
        <v>0</v>
      </c>
      <c r="P151" s="31">
        <f t="shared" si="110"/>
        <v>856700</v>
      </c>
      <c r="Q151" s="31">
        <f t="shared" si="111"/>
        <v>856700</v>
      </c>
      <c r="R151" s="31">
        <v>274950</v>
      </c>
      <c r="S151" s="31">
        <f t="shared" si="112"/>
        <v>581750</v>
      </c>
      <c r="T151" s="31">
        <f t="shared" si="113"/>
        <v>0</v>
      </c>
      <c r="U151" s="31">
        <f t="shared" si="114"/>
        <v>0</v>
      </c>
    </row>
    <row r="152" spans="1:21" ht="30" customHeight="1">
      <c r="A152" s="34">
        <v>617003</v>
      </c>
      <c r="B152" s="34" t="s">
        <v>184</v>
      </c>
      <c r="C152" s="34" t="s">
        <v>184</v>
      </c>
      <c r="D152" s="30">
        <v>366</v>
      </c>
      <c r="E152" s="31">
        <f t="shared" si="106"/>
        <v>732000</v>
      </c>
      <c r="F152" s="30">
        <v>320</v>
      </c>
      <c r="G152" s="31">
        <f t="shared" si="107"/>
        <v>640000</v>
      </c>
      <c r="H152" s="32">
        <v>0.65</v>
      </c>
      <c r="I152" s="31">
        <f t="shared" si="108"/>
        <v>475800</v>
      </c>
      <c r="J152" s="31">
        <f t="shared" si="109"/>
        <v>416000</v>
      </c>
      <c r="K152" s="51"/>
      <c r="L152" s="43">
        <v>608400</v>
      </c>
      <c r="M152" s="43"/>
      <c r="N152" s="31">
        <v>0</v>
      </c>
      <c r="O152" s="31">
        <v>0</v>
      </c>
      <c r="P152" s="31">
        <f t="shared" si="110"/>
        <v>283400</v>
      </c>
      <c r="Q152" s="31">
        <f t="shared" si="111"/>
        <v>283400</v>
      </c>
      <c r="R152" s="31">
        <v>85020</v>
      </c>
      <c r="S152" s="31">
        <f t="shared" si="112"/>
        <v>198380</v>
      </c>
      <c r="T152" s="31">
        <f t="shared" si="113"/>
        <v>0</v>
      </c>
      <c r="U152" s="31">
        <f t="shared" si="114"/>
        <v>0</v>
      </c>
    </row>
    <row r="153" spans="1:21" ht="30" customHeight="1">
      <c r="A153" s="34">
        <v>617004</v>
      </c>
      <c r="B153" s="34" t="s">
        <v>185</v>
      </c>
      <c r="C153" s="34" t="s">
        <v>185</v>
      </c>
      <c r="D153" s="30">
        <v>965</v>
      </c>
      <c r="E153" s="31">
        <f t="shared" si="106"/>
        <v>1930000</v>
      </c>
      <c r="F153" s="30">
        <v>983</v>
      </c>
      <c r="G153" s="31">
        <f t="shared" si="107"/>
        <v>1966000</v>
      </c>
      <c r="H153" s="32">
        <v>0.65</v>
      </c>
      <c r="I153" s="31">
        <f t="shared" si="108"/>
        <v>1254500</v>
      </c>
      <c r="J153" s="31">
        <f t="shared" si="109"/>
        <v>1277900</v>
      </c>
      <c r="K153" s="51"/>
      <c r="L153" s="43">
        <v>1248000</v>
      </c>
      <c r="M153" s="43"/>
      <c r="N153" s="31">
        <v>0</v>
      </c>
      <c r="O153" s="31">
        <v>0</v>
      </c>
      <c r="P153" s="31">
        <f t="shared" si="110"/>
        <v>1284400</v>
      </c>
      <c r="Q153" s="31">
        <f t="shared" si="111"/>
        <v>1284400</v>
      </c>
      <c r="R153" s="31">
        <v>385320</v>
      </c>
      <c r="S153" s="31">
        <f t="shared" si="112"/>
        <v>899080</v>
      </c>
      <c r="T153" s="31">
        <f t="shared" si="113"/>
        <v>0</v>
      </c>
      <c r="U153" s="31">
        <f t="shared" si="114"/>
        <v>0</v>
      </c>
    </row>
    <row r="154" spans="1:21" ht="30" customHeight="1">
      <c r="A154" s="34">
        <v>617004</v>
      </c>
      <c r="B154" s="34" t="s">
        <v>185</v>
      </c>
      <c r="C154" s="34" t="s">
        <v>186</v>
      </c>
      <c r="D154" s="30">
        <v>129</v>
      </c>
      <c r="E154" s="31">
        <f t="shared" si="106"/>
        <v>258000</v>
      </c>
      <c r="F154" s="30">
        <v>130</v>
      </c>
      <c r="G154" s="31">
        <f t="shared" si="107"/>
        <v>260000</v>
      </c>
      <c r="H154" s="32">
        <v>0.65</v>
      </c>
      <c r="I154" s="31">
        <f t="shared" si="108"/>
        <v>167700</v>
      </c>
      <c r="J154" s="31">
        <f t="shared" si="109"/>
        <v>169000</v>
      </c>
      <c r="K154" s="51"/>
      <c r="L154" s="43">
        <v>167700</v>
      </c>
      <c r="M154" s="43"/>
      <c r="N154" s="31">
        <v>0</v>
      </c>
      <c r="O154" s="31">
        <v>0</v>
      </c>
      <c r="P154" s="31">
        <f t="shared" si="110"/>
        <v>169000</v>
      </c>
      <c r="Q154" s="31">
        <f t="shared" si="111"/>
        <v>169000</v>
      </c>
      <c r="R154" s="31">
        <v>52650</v>
      </c>
      <c r="S154" s="31">
        <f t="shared" si="112"/>
        <v>116350</v>
      </c>
      <c r="T154" s="31">
        <f t="shared" si="113"/>
        <v>0</v>
      </c>
      <c r="U154" s="31">
        <f t="shared" si="114"/>
        <v>0</v>
      </c>
    </row>
    <row r="155" spans="1:21" ht="30" customHeight="1">
      <c r="A155" s="34">
        <v>617005</v>
      </c>
      <c r="B155" s="34" t="s">
        <v>187</v>
      </c>
      <c r="C155" s="34" t="s">
        <v>188</v>
      </c>
      <c r="D155" s="30">
        <v>1860</v>
      </c>
      <c r="E155" s="31">
        <f t="shared" si="106"/>
        <v>3720000</v>
      </c>
      <c r="F155" s="30">
        <v>1860</v>
      </c>
      <c r="G155" s="31">
        <f t="shared" si="107"/>
        <v>3720000</v>
      </c>
      <c r="H155" s="32">
        <v>0.65</v>
      </c>
      <c r="I155" s="31">
        <f t="shared" si="108"/>
        <v>2418000</v>
      </c>
      <c r="J155" s="31">
        <f t="shared" si="109"/>
        <v>2418000</v>
      </c>
      <c r="K155" s="51"/>
      <c r="L155" s="43">
        <v>2476500</v>
      </c>
      <c r="M155" s="43"/>
      <c r="N155" s="31">
        <v>0</v>
      </c>
      <c r="O155" s="31">
        <v>0</v>
      </c>
      <c r="P155" s="31">
        <f t="shared" si="110"/>
        <v>2359500</v>
      </c>
      <c r="Q155" s="31">
        <f t="shared" si="111"/>
        <v>2359500</v>
      </c>
      <c r="R155" s="31">
        <v>707850</v>
      </c>
      <c r="S155" s="31">
        <f t="shared" si="112"/>
        <v>1651650</v>
      </c>
      <c r="T155" s="31">
        <f t="shared" si="113"/>
        <v>0</v>
      </c>
      <c r="U155" s="31">
        <f t="shared" si="114"/>
        <v>0</v>
      </c>
    </row>
    <row r="156" spans="1:21" ht="30" customHeight="1">
      <c r="A156" s="33">
        <v>617006</v>
      </c>
      <c r="B156" s="33" t="s">
        <v>189</v>
      </c>
      <c r="C156" s="33" t="s">
        <v>189</v>
      </c>
      <c r="D156" s="25">
        <f aca="true" t="shared" si="121" ref="D156:K156">D157</f>
        <v>921</v>
      </c>
      <c r="E156" s="25">
        <f t="shared" si="121"/>
        <v>1842000</v>
      </c>
      <c r="F156" s="25">
        <f t="shared" si="121"/>
        <v>610</v>
      </c>
      <c r="G156" s="25">
        <f t="shared" si="121"/>
        <v>1220000</v>
      </c>
      <c r="H156" s="26"/>
      <c r="I156" s="25">
        <f aca="true" t="shared" si="122" ref="H156:U156">I157</f>
        <v>1565700</v>
      </c>
      <c r="J156" s="25">
        <f t="shared" si="122"/>
        <v>1037000</v>
      </c>
      <c r="K156" s="25">
        <f t="shared" si="122"/>
        <v>0</v>
      </c>
      <c r="L156" s="25">
        <f t="shared" si="122"/>
        <v>2094400</v>
      </c>
      <c r="M156" s="25">
        <f t="shared" si="122"/>
        <v>0</v>
      </c>
      <c r="N156" s="25">
        <f t="shared" si="122"/>
        <v>0</v>
      </c>
      <c r="O156" s="25">
        <f t="shared" si="122"/>
        <v>0</v>
      </c>
      <c r="P156" s="25">
        <f t="shared" si="122"/>
        <v>508300</v>
      </c>
      <c r="Q156" s="25">
        <f t="shared" si="122"/>
        <v>508300</v>
      </c>
      <c r="R156" s="25">
        <f t="shared" si="122"/>
        <v>152490</v>
      </c>
      <c r="S156" s="25">
        <f t="shared" si="122"/>
        <v>355810</v>
      </c>
      <c r="T156" s="25">
        <f t="shared" si="122"/>
        <v>0</v>
      </c>
      <c r="U156" s="25">
        <f t="shared" si="122"/>
        <v>0</v>
      </c>
    </row>
    <row r="157" spans="1:21" ht="30" customHeight="1">
      <c r="A157" s="34">
        <v>617006</v>
      </c>
      <c r="B157" s="34" t="s">
        <v>189</v>
      </c>
      <c r="C157" s="34" t="s">
        <v>189</v>
      </c>
      <c r="D157" s="30">
        <v>921</v>
      </c>
      <c r="E157" s="31">
        <f t="shared" si="106"/>
        <v>1842000</v>
      </c>
      <c r="F157" s="30">
        <v>610</v>
      </c>
      <c r="G157" s="31">
        <f t="shared" si="107"/>
        <v>1220000</v>
      </c>
      <c r="H157" s="32">
        <v>0.85</v>
      </c>
      <c r="I157" s="31">
        <f t="shared" si="108"/>
        <v>1565700</v>
      </c>
      <c r="J157" s="31">
        <f t="shared" si="109"/>
        <v>1037000</v>
      </c>
      <c r="K157" s="51"/>
      <c r="L157" s="43">
        <v>2094400</v>
      </c>
      <c r="M157" s="43"/>
      <c r="N157" s="31">
        <v>0</v>
      </c>
      <c r="O157" s="31">
        <v>0</v>
      </c>
      <c r="P157" s="31">
        <f t="shared" si="110"/>
        <v>508300</v>
      </c>
      <c r="Q157" s="31">
        <f t="shared" si="111"/>
        <v>508300</v>
      </c>
      <c r="R157" s="31">
        <v>152490</v>
      </c>
      <c r="S157" s="31">
        <f t="shared" si="112"/>
        <v>355810</v>
      </c>
      <c r="T157" s="31">
        <f t="shared" si="113"/>
        <v>0</v>
      </c>
      <c r="U157" s="31">
        <f t="shared" si="114"/>
        <v>0</v>
      </c>
    </row>
    <row r="158" spans="1:21" ht="30" customHeight="1">
      <c r="A158" s="33">
        <v>617007</v>
      </c>
      <c r="B158" s="33" t="s">
        <v>190</v>
      </c>
      <c r="C158" s="33" t="s">
        <v>190</v>
      </c>
      <c r="D158" s="25">
        <f aca="true" t="shared" si="123" ref="D158:K158">D159</f>
        <v>765</v>
      </c>
      <c r="E158" s="25">
        <f t="shared" si="123"/>
        <v>1530000</v>
      </c>
      <c r="F158" s="25">
        <f t="shared" si="123"/>
        <v>620</v>
      </c>
      <c r="G158" s="25">
        <f t="shared" si="123"/>
        <v>1240000</v>
      </c>
      <c r="H158" s="26"/>
      <c r="I158" s="25">
        <f aca="true" t="shared" si="124" ref="H158:U158">I159</f>
        <v>1300500</v>
      </c>
      <c r="J158" s="25">
        <f t="shared" si="124"/>
        <v>1054000</v>
      </c>
      <c r="K158" s="25">
        <f t="shared" si="124"/>
        <v>0</v>
      </c>
      <c r="L158" s="25">
        <f t="shared" si="124"/>
        <v>1300500</v>
      </c>
      <c r="M158" s="25">
        <f t="shared" si="124"/>
        <v>0</v>
      </c>
      <c r="N158" s="25">
        <f t="shared" si="124"/>
        <v>0</v>
      </c>
      <c r="O158" s="25">
        <f t="shared" si="124"/>
        <v>0</v>
      </c>
      <c r="P158" s="25">
        <f t="shared" si="124"/>
        <v>1054000</v>
      </c>
      <c r="Q158" s="25">
        <f t="shared" si="124"/>
        <v>1054000</v>
      </c>
      <c r="R158" s="25">
        <f t="shared" si="124"/>
        <v>316200</v>
      </c>
      <c r="S158" s="25">
        <f t="shared" si="124"/>
        <v>737800</v>
      </c>
      <c r="T158" s="25">
        <f t="shared" si="124"/>
        <v>0</v>
      </c>
      <c r="U158" s="25">
        <f t="shared" si="124"/>
        <v>0</v>
      </c>
    </row>
    <row r="159" spans="1:21" ht="30" customHeight="1">
      <c r="A159" s="34">
        <v>617007</v>
      </c>
      <c r="B159" s="34" t="s">
        <v>190</v>
      </c>
      <c r="C159" s="34" t="s">
        <v>190</v>
      </c>
      <c r="D159" s="30">
        <v>765</v>
      </c>
      <c r="E159" s="31">
        <f t="shared" si="106"/>
        <v>1530000</v>
      </c>
      <c r="F159" s="30">
        <v>620</v>
      </c>
      <c r="G159" s="31">
        <f t="shared" si="107"/>
        <v>1240000</v>
      </c>
      <c r="H159" s="32">
        <v>0.85</v>
      </c>
      <c r="I159" s="31">
        <f t="shared" si="108"/>
        <v>1300500</v>
      </c>
      <c r="J159" s="31">
        <f t="shared" si="109"/>
        <v>1054000</v>
      </c>
      <c r="K159" s="51"/>
      <c r="L159" s="43">
        <v>1300500</v>
      </c>
      <c r="M159" s="43"/>
      <c r="N159" s="31">
        <v>0</v>
      </c>
      <c r="O159" s="31">
        <v>0</v>
      </c>
      <c r="P159" s="31">
        <f t="shared" si="110"/>
        <v>1054000</v>
      </c>
      <c r="Q159" s="31">
        <f t="shared" si="111"/>
        <v>1054000</v>
      </c>
      <c r="R159" s="31">
        <v>316200</v>
      </c>
      <c r="S159" s="31">
        <f t="shared" si="112"/>
        <v>737800</v>
      </c>
      <c r="T159" s="31">
        <f t="shared" si="113"/>
        <v>0</v>
      </c>
      <c r="U159" s="31">
        <f t="shared" si="114"/>
        <v>0</v>
      </c>
    </row>
    <row r="160" spans="1:21" ht="30" customHeight="1">
      <c r="A160" s="33">
        <v>617008</v>
      </c>
      <c r="B160" s="33" t="s">
        <v>191</v>
      </c>
      <c r="C160" s="33" t="s">
        <v>191</v>
      </c>
      <c r="D160" s="36">
        <f aca="true" t="shared" si="125" ref="D160:K160">D161</f>
        <v>1800</v>
      </c>
      <c r="E160" s="36">
        <f t="shared" si="125"/>
        <v>3600000</v>
      </c>
      <c r="F160" s="36">
        <f t="shared" si="125"/>
        <v>1108</v>
      </c>
      <c r="G160" s="36">
        <f t="shared" si="125"/>
        <v>2216000</v>
      </c>
      <c r="H160" s="37"/>
      <c r="I160" s="36">
        <f aca="true" t="shared" si="126" ref="H160:U160">I161</f>
        <v>3060000</v>
      </c>
      <c r="J160" s="36">
        <f t="shared" si="126"/>
        <v>1883600</v>
      </c>
      <c r="K160" s="36">
        <f t="shared" si="126"/>
        <v>0</v>
      </c>
      <c r="L160" s="36">
        <f t="shared" si="126"/>
        <v>3060000</v>
      </c>
      <c r="M160" s="36">
        <f t="shared" si="126"/>
        <v>0</v>
      </c>
      <c r="N160" s="36">
        <f t="shared" si="126"/>
        <v>0</v>
      </c>
      <c r="O160" s="36">
        <f t="shared" si="126"/>
        <v>0</v>
      </c>
      <c r="P160" s="36">
        <f t="shared" si="126"/>
        <v>1883600</v>
      </c>
      <c r="Q160" s="36">
        <f t="shared" si="126"/>
        <v>1883600</v>
      </c>
      <c r="R160" s="36">
        <f t="shared" si="126"/>
        <v>565080</v>
      </c>
      <c r="S160" s="36">
        <f t="shared" si="126"/>
        <v>1318520</v>
      </c>
      <c r="T160" s="36">
        <f t="shared" si="126"/>
        <v>0</v>
      </c>
      <c r="U160" s="36">
        <f t="shared" si="126"/>
        <v>0</v>
      </c>
    </row>
    <row r="161" spans="1:21" ht="30" customHeight="1">
      <c r="A161" s="34">
        <v>617008</v>
      </c>
      <c r="B161" s="34" t="s">
        <v>191</v>
      </c>
      <c r="C161" s="34" t="s">
        <v>191</v>
      </c>
      <c r="D161" s="30">
        <v>1800</v>
      </c>
      <c r="E161" s="31">
        <f t="shared" si="106"/>
        <v>3600000</v>
      </c>
      <c r="F161" s="30">
        <v>1108</v>
      </c>
      <c r="G161" s="31">
        <f t="shared" si="107"/>
        <v>2216000</v>
      </c>
      <c r="H161" s="32">
        <v>0.85</v>
      </c>
      <c r="I161" s="31">
        <f t="shared" si="108"/>
        <v>3060000</v>
      </c>
      <c r="J161" s="31">
        <f t="shared" si="109"/>
        <v>1883600</v>
      </c>
      <c r="K161" s="51"/>
      <c r="L161" s="43">
        <v>3060000</v>
      </c>
      <c r="M161" s="43"/>
      <c r="N161" s="31">
        <v>0</v>
      </c>
      <c r="O161" s="31">
        <v>0</v>
      </c>
      <c r="P161" s="31">
        <f t="shared" si="110"/>
        <v>1883600</v>
      </c>
      <c r="Q161" s="31">
        <f t="shared" si="111"/>
        <v>1883600</v>
      </c>
      <c r="R161" s="31">
        <v>565080</v>
      </c>
      <c r="S161" s="31">
        <f t="shared" si="112"/>
        <v>1318520</v>
      </c>
      <c r="T161" s="31">
        <f t="shared" si="113"/>
        <v>0</v>
      </c>
      <c r="U161" s="31">
        <f t="shared" si="114"/>
        <v>0</v>
      </c>
    </row>
    <row r="162" spans="1:21" ht="30" customHeight="1">
      <c r="A162" s="33">
        <v>617009</v>
      </c>
      <c r="B162" s="33" t="s">
        <v>192</v>
      </c>
      <c r="C162" s="33" t="s">
        <v>192</v>
      </c>
      <c r="D162" s="25">
        <f aca="true" t="shared" si="127" ref="D162:K162">D163</f>
        <v>3355</v>
      </c>
      <c r="E162" s="25">
        <f t="shared" si="127"/>
        <v>6710000</v>
      </c>
      <c r="F162" s="25">
        <f t="shared" si="127"/>
        <v>3100</v>
      </c>
      <c r="G162" s="25">
        <f t="shared" si="127"/>
        <v>6200000</v>
      </c>
      <c r="H162" s="26"/>
      <c r="I162" s="25">
        <f aca="true" t="shared" si="128" ref="H162:U162">I163</f>
        <v>5703500</v>
      </c>
      <c r="J162" s="25">
        <f t="shared" si="128"/>
        <v>5270000</v>
      </c>
      <c r="K162" s="25">
        <f t="shared" si="128"/>
        <v>0</v>
      </c>
      <c r="L162" s="25">
        <f t="shared" si="128"/>
        <v>5703500</v>
      </c>
      <c r="M162" s="25">
        <f t="shared" si="128"/>
        <v>0</v>
      </c>
      <c r="N162" s="25">
        <f t="shared" si="128"/>
        <v>0</v>
      </c>
      <c r="O162" s="25">
        <f t="shared" si="128"/>
        <v>0</v>
      </c>
      <c r="P162" s="25">
        <f t="shared" si="128"/>
        <v>5270000</v>
      </c>
      <c r="Q162" s="25">
        <f t="shared" si="128"/>
        <v>5270000</v>
      </c>
      <c r="R162" s="25">
        <f t="shared" si="128"/>
        <v>1581000</v>
      </c>
      <c r="S162" s="25">
        <f t="shared" si="128"/>
        <v>3689000</v>
      </c>
      <c r="T162" s="25">
        <f t="shared" si="128"/>
        <v>0</v>
      </c>
      <c r="U162" s="25">
        <f t="shared" si="128"/>
        <v>0</v>
      </c>
    </row>
    <row r="163" spans="1:21" ht="30" customHeight="1">
      <c r="A163" s="34">
        <v>617009</v>
      </c>
      <c r="B163" s="34" t="s">
        <v>192</v>
      </c>
      <c r="C163" s="34" t="s">
        <v>192</v>
      </c>
      <c r="D163" s="30">
        <v>3355</v>
      </c>
      <c r="E163" s="31">
        <f t="shared" si="106"/>
        <v>6710000</v>
      </c>
      <c r="F163" s="30">
        <v>3100</v>
      </c>
      <c r="G163" s="31">
        <f t="shared" si="107"/>
        <v>6200000</v>
      </c>
      <c r="H163" s="32">
        <v>0.85</v>
      </c>
      <c r="I163" s="31">
        <f t="shared" si="108"/>
        <v>5703500</v>
      </c>
      <c r="J163" s="31">
        <f t="shared" si="109"/>
        <v>5270000</v>
      </c>
      <c r="K163" s="51"/>
      <c r="L163" s="43">
        <v>5703500</v>
      </c>
      <c r="M163" s="43"/>
      <c r="N163" s="31">
        <v>0</v>
      </c>
      <c r="O163" s="31">
        <v>0</v>
      </c>
      <c r="P163" s="31">
        <f t="shared" si="110"/>
        <v>5270000</v>
      </c>
      <c r="Q163" s="31">
        <f t="shared" si="111"/>
        <v>5270000</v>
      </c>
      <c r="R163" s="31">
        <v>1581000</v>
      </c>
      <c r="S163" s="31">
        <f t="shared" si="112"/>
        <v>3689000</v>
      </c>
      <c r="T163" s="31">
        <f t="shared" si="113"/>
        <v>0</v>
      </c>
      <c r="U163" s="31">
        <f t="shared" si="114"/>
        <v>0</v>
      </c>
    </row>
    <row r="164" spans="1:21" ht="30" customHeight="1">
      <c r="A164" s="33">
        <v>618</v>
      </c>
      <c r="B164" s="33" t="s">
        <v>193</v>
      </c>
      <c r="C164" s="33" t="s">
        <v>193</v>
      </c>
      <c r="D164" s="25">
        <f aca="true" t="shared" si="129" ref="D164:K164">SUM(D165:D169)</f>
        <v>7896</v>
      </c>
      <c r="E164" s="25">
        <f t="shared" si="129"/>
        <v>15792000</v>
      </c>
      <c r="F164" s="25">
        <f t="shared" si="129"/>
        <v>7757</v>
      </c>
      <c r="G164" s="25">
        <f t="shared" si="129"/>
        <v>15514000</v>
      </c>
      <c r="H164" s="26"/>
      <c r="I164" s="25">
        <f aca="true" t="shared" si="130" ref="H164:U164">SUM(I165:I169)</f>
        <v>13423200</v>
      </c>
      <c r="J164" s="25">
        <f t="shared" si="130"/>
        <v>13186900</v>
      </c>
      <c r="K164" s="25">
        <f t="shared" si="130"/>
        <v>0</v>
      </c>
      <c r="L164" s="25">
        <f t="shared" si="130"/>
        <v>13761500</v>
      </c>
      <c r="M164" s="25">
        <f t="shared" si="130"/>
        <v>0</v>
      </c>
      <c r="N164" s="25">
        <f t="shared" si="130"/>
        <v>0</v>
      </c>
      <c r="O164" s="25">
        <f t="shared" si="130"/>
        <v>0</v>
      </c>
      <c r="P164" s="25">
        <f t="shared" si="130"/>
        <v>12848600</v>
      </c>
      <c r="Q164" s="25">
        <f t="shared" si="130"/>
        <v>12848600</v>
      </c>
      <c r="R164" s="25">
        <f t="shared" si="130"/>
        <v>3854580</v>
      </c>
      <c r="S164" s="25">
        <f t="shared" si="130"/>
        <v>8994020</v>
      </c>
      <c r="T164" s="25">
        <f t="shared" si="130"/>
        <v>0</v>
      </c>
      <c r="U164" s="25">
        <f t="shared" si="130"/>
        <v>0</v>
      </c>
    </row>
    <row r="165" spans="1:21" ht="30" customHeight="1">
      <c r="A165" s="34">
        <v>618001</v>
      </c>
      <c r="B165" s="34" t="s">
        <v>194</v>
      </c>
      <c r="C165" s="34" t="s">
        <v>195</v>
      </c>
      <c r="D165" s="30">
        <v>1441</v>
      </c>
      <c r="E165" s="31">
        <f t="shared" si="106"/>
        <v>2882000</v>
      </c>
      <c r="F165" s="30">
        <v>1642</v>
      </c>
      <c r="G165" s="31">
        <f t="shared" si="107"/>
        <v>3284000</v>
      </c>
      <c r="H165" s="32">
        <v>0.85</v>
      </c>
      <c r="I165" s="31">
        <f t="shared" si="108"/>
        <v>2449700</v>
      </c>
      <c r="J165" s="31">
        <f t="shared" si="109"/>
        <v>2791400</v>
      </c>
      <c r="K165" s="51"/>
      <c r="L165" s="43">
        <v>2788000</v>
      </c>
      <c r="M165" s="43"/>
      <c r="N165" s="31">
        <v>0</v>
      </c>
      <c r="O165" s="31">
        <v>0</v>
      </c>
      <c r="P165" s="31">
        <f t="shared" si="110"/>
        <v>2453100</v>
      </c>
      <c r="Q165" s="31">
        <f t="shared" si="111"/>
        <v>2453100</v>
      </c>
      <c r="R165" s="31">
        <v>735930</v>
      </c>
      <c r="S165" s="31">
        <f t="shared" si="112"/>
        <v>1717170</v>
      </c>
      <c r="T165" s="31">
        <f t="shared" si="113"/>
        <v>0</v>
      </c>
      <c r="U165" s="31">
        <f t="shared" si="114"/>
        <v>0</v>
      </c>
    </row>
    <row r="166" spans="1:21" ht="30" customHeight="1">
      <c r="A166" s="52">
        <v>618003</v>
      </c>
      <c r="B166" s="52" t="s">
        <v>196</v>
      </c>
      <c r="C166" s="52" t="s">
        <v>197</v>
      </c>
      <c r="D166" s="30">
        <v>2800</v>
      </c>
      <c r="E166" s="31">
        <f t="shared" si="106"/>
        <v>5600000</v>
      </c>
      <c r="F166" s="30">
        <v>2500</v>
      </c>
      <c r="G166" s="31">
        <f t="shared" si="107"/>
        <v>5000000</v>
      </c>
      <c r="H166" s="32">
        <v>0.85</v>
      </c>
      <c r="I166" s="31">
        <f t="shared" si="108"/>
        <v>4760000</v>
      </c>
      <c r="J166" s="31">
        <f t="shared" si="109"/>
        <v>4250000</v>
      </c>
      <c r="K166" s="51"/>
      <c r="L166" s="43">
        <v>4760000</v>
      </c>
      <c r="M166" s="43"/>
      <c r="N166" s="31">
        <v>0</v>
      </c>
      <c r="O166" s="31">
        <v>0</v>
      </c>
      <c r="P166" s="31">
        <f t="shared" si="110"/>
        <v>4250000</v>
      </c>
      <c r="Q166" s="31">
        <f t="shared" si="111"/>
        <v>4250000</v>
      </c>
      <c r="R166" s="31">
        <v>1275000</v>
      </c>
      <c r="S166" s="31">
        <f t="shared" si="112"/>
        <v>2975000</v>
      </c>
      <c r="T166" s="31">
        <f t="shared" si="113"/>
        <v>0</v>
      </c>
      <c r="U166" s="31">
        <f t="shared" si="114"/>
        <v>0</v>
      </c>
    </row>
    <row r="167" spans="1:21" ht="30" customHeight="1">
      <c r="A167" s="53">
        <v>618005</v>
      </c>
      <c r="B167" s="53" t="s">
        <v>198</v>
      </c>
      <c r="C167" s="53" t="s">
        <v>198</v>
      </c>
      <c r="D167" s="30">
        <v>1530</v>
      </c>
      <c r="E167" s="31">
        <f t="shared" si="106"/>
        <v>3060000</v>
      </c>
      <c r="F167" s="30">
        <v>1530</v>
      </c>
      <c r="G167" s="31">
        <f t="shared" si="107"/>
        <v>3060000</v>
      </c>
      <c r="H167" s="32">
        <v>0.85</v>
      </c>
      <c r="I167" s="31">
        <f t="shared" si="108"/>
        <v>2601000</v>
      </c>
      <c r="J167" s="31">
        <f t="shared" si="109"/>
        <v>2601000</v>
      </c>
      <c r="K167" s="51"/>
      <c r="L167" s="43">
        <v>2601000</v>
      </c>
      <c r="M167" s="43"/>
      <c r="N167" s="31">
        <v>0</v>
      </c>
      <c r="O167" s="31">
        <v>0</v>
      </c>
      <c r="P167" s="31">
        <f t="shared" si="110"/>
        <v>2601000</v>
      </c>
      <c r="Q167" s="31">
        <f t="shared" si="111"/>
        <v>2601000</v>
      </c>
      <c r="R167" s="31">
        <v>780300</v>
      </c>
      <c r="S167" s="31">
        <f t="shared" si="112"/>
        <v>1820700</v>
      </c>
      <c r="T167" s="31">
        <f t="shared" si="113"/>
        <v>0</v>
      </c>
      <c r="U167" s="31">
        <f t="shared" si="114"/>
        <v>0</v>
      </c>
    </row>
    <row r="168" spans="1:21" ht="30" customHeight="1">
      <c r="A168" s="54">
        <v>618006</v>
      </c>
      <c r="B168" s="54" t="s">
        <v>199</v>
      </c>
      <c r="C168" s="54" t="s">
        <v>199</v>
      </c>
      <c r="D168" s="30">
        <v>950</v>
      </c>
      <c r="E168" s="31">
        <f t="shared" si="106"/>
        <v>1900000</v>
      </c>
      <c r="F168" s="30">
        <v>910</v>
      </c>
      <c r="G168" s="31">
        <f t="shared" si="107"/>
        <v>1820000</v>
      </c>
      <c r="H168" s="32">
        <v>0.85</v>
      </c>
      <c r="I168" s="31">
        <f t="shared" si="108"/>
        <v>1615000</v>
      </c>
      <c r="J168" s="31">
        <f t="shared" si="109"/>
        <v>1547000</v>
      </c>
      <c r="K168" s="51"/>
      <c r="L168" s="43">
        <v>1615000</v>
      </c>
      <c r="M168" s="43"/>
      <c r="N168" s="31">
        <v>0</v>
      </c>
      <c r="O168" s="31">
        <v>0</v>
      </c>
      <c r="P168" s="31">
        <f t="shared" si="110"/>
        <v>1547000</v>
      </c>
      <c r="Q168" s="31">
        <f t="shared" si="111"/>
        <v>1547000</v>
      </c>
      <c r="R168" s="31">
        <v>464100</v>
      </c>
      <c r="S168" s="31">
        <f t="shared" si="112"/>
        <v>1082900</v>
      </c>
      <c r="T168" s="31">
        <f t="shared" si="113"/>
        <v>0</v>
      </c>
      <c r="U168" s="31">
        <f t="shared" si="114"/>
        <v>0</v>
      </c>
    </row>
    <row r="169" spans="1:21" ht="30" customHeight="1">
      <c r="A169" s="55">
        <v>618009</v>
      </c>
      <c r="B169" s="55" t="s">
        <v>200</v>
      </c>
      <c r="C169" s="55" t="s">
        <v>200</v>
      </c>
      <c r="D169" s="30">
        <v>1175</v>
      </c>
      <c r="E169" s="31">
        <f t="shared" si="106"/>
        <v>2350000</v>
      </c>
      <c r="F169" s="30">
        <v>1175</v>
      </c>
      <c r="G169" s="31">
        <f t="shared" si="107"/>
        <v>2350000</v>
      </c>
      <c r="H169" s="32">
        <v>0.85</v>
      </c>
      <c r="I169" s="31">
        <f t="shared" si="108"/>
        <v>1997500</v>
      </c>
      <c r="J169" s="31">
        <f t="shared" si="109"/>
        <v>1997500</v>
      </c>
      <c r="K169" s="51"/>
      <c r="L169" s="43">
        <v>1997500</v>
      </c>
      <c r="M169" s="43"/>
      <c r="N169" s="31">
        <v>0</v>
      </c>
      <c r="O169" s="31">
        <v>0</v>
      </c>
      <c r="P169" s="31">
        <f t="shared" si="110"/>
        <v>1997500</v>
      </c>
      <c r="Q169" s="31">
        <f t="shared" si="111"/>
        <v>1997500</v>
      </c>
      <c r="R169" s="31">
        <v>599250</v>
      </c>
      <c r="S169" s="31">
        <f t="shared" si="112"/>
        <v>1398250</v>
      </c>
      <c r="T169" s="31">
        <f t="shared" si="113"/>
        <v>0</v>
      </c>
      <c r="U169" s="31">
        <f t="shared" si="114"/>
        <v>0</v>
      </c>
    </row>
    <row r="170" spans="1:21" ht="30" customHeight="1">
      <c r="A170" s="56">
        <v>618007</v>
      </c>
      <c r="B170" s="56" t="s">
        <v>201</v>
      </c>
      <c r="C170" s="56" t="s">
        <v>201</v>
      </c>
      <c r="D170" s="25">
        <f aca="true" t="shared" si="131" ref="D170:K170">D171</f>
        <v>397</v>
      </c>
      <c r="E170" s="25">
        <f t="shared" si="131"/>
        <v>794000</v>
      </c>
      <c r="F170" s="25">
        <f t="shared" si="131"/>
        <v>397</v>
      </c>
      <c r="G170" s="25">
        <f t="shared" si="131"/>
        <v>794000</v>
      </c>
      <c r="H170" s="26"/>
      <c r="I170" s="25">
        <f aca="true" t="shared" si="132" ref="H170:U170">I171</f>
        <v>794000</v>
      </c>
      <c r="J170" s="25">
        <f t="shared" si="132"/>
        <v>794000</v>
      </c>
      <c r="K170" s="25">
        <f t="shared" si="132"/>
        <v>0</v>
      </c>
      <c r="L170" s="25">
        <f t="shared" si="132"/>
        <v>794000</v>
      </c>
      <c r="M170" s="25">
        <f t="shared" si="132"/>
        <v>0</v>
      </c>
      <c r="N170" s="25">
        <f t="shared" si="132"/>
        <v>0</v>
      </c>
      <c r="O170" s="25">
        <f t="shared" si="132"/>
        <v>0</v>
      </c>
      <c r="P170" s="25">
        <f t="shared" si="132"/>
        <v>794000</v>
      </c>
      <c r="Q170" s="25">
        <f t="shared" si="132"/>
        <v>794000</v>
      </c>
      <c r="R170" s="25">
        <f t="shared" si="132"/>
        <v>238200</v>
      </c>
      <c r="S170" s="25">
        <f t="shared" si="132"/>
        <v>555800</v>
      </c>
      <c r="T170" s="25">
        <f t="shared" si="132"/>
        <v>0</v>
      </c>
      <c r="U170" s="25">
        <f t="shared" si="132"/>
        <v>0</v>
      </c>
    </row>
    <row r="171" spans="1:21" ht="30" customHeight="1">
      <c r="A171" s="57">
        <v>618007</v>
      </c>
      <c r="B171" s="57" t="s">
        <v>201</v>
      </c>
      <c r="C171" s="57" t="s">
        <v>201</v>
      </c>
      <c r="D171" s="30">
        <v>397</v>
      </c>
      <c r="E171" s="31">
        <f t="shared" si="106"/>
        <v>794000</v>
      </c>
      <c r="F171" s="30">
        <v>397</v>
      </c>
      <c r="G171" s="31">
        <f t="shared" si="107"/>
        <v>794000</v>
      </c>
      <c r="H171" s="32">
        <v>1</v>
      </c>
      <c r="I171" s="31">
        <f t="shared" si="108"/>
        <v>794000</v>
      </c>
      <c r="J171" s="31">
        <f t="shared" si="109"/>
        <v>794000</v>
      </c>
      <c r="K171" s="51"/>
      <c r="L171" s="43">
        <v>794000</v>
      </c>
      <c r="M171" s="43"/>
      <c r="N171" s="31">
        <v>0</v>
      </c>
      <c r="O171" s="31">
        <v>0</v>
      </c>
      <c r="P171" s="31">
        <f aca="true" t="shared" si="133" ref="P171:P202">IF(I171+J171+K171-L171-M171-N171-O171&lt;0,0,I171+J171+K171-L171-M171-N171-O171)</f>
        <v>794000</v>
      </c>
      <c r="Q171" s="31">
        <f aca="true" t="shared" si="134" ref="Q171:Q202">P171</f>
        <v>794000</v>
      </c>
      <c r="R171" s="31">
        <v>238200</v>
      </c>
      <c r="S171" s="31">
        <f aca="true" t="shared" si="135" ref="S171:S202">Q171-R171</f>
        <v>555800</v>
      </c>
      <c r="T171" s="31">
        <f aca="true" t="shared" si="136" ref="T171:T202">P171-Q171</f>
        <v>0</v>
      </c>
      <c r="U171" s="31">
        <f aca="true" t="shared" si="137" ref="U171:U202">IF(I171+J171+K171-L171-M171-N171-O171&lt;0,-(I171+J171+K171-L171-M171-N171-O171),0)</f>
        <v>0</v>
      </c>
    </row>
    <row r="172" spans="1:21" ht="30" customHeight="1">
      <c r="A172" s="58">
        <v>618008</v>
      </c>
      <c r="B172" s="58" t="s">
        <v>202</v>
      </c>
      <c r="C172" s="58" t="s">
        <v>202</v>
      </c>
      <c r="D172" s="25">
        <f aca="true" t="shared" si="138" ref="D172:K172">D173</f>
        <v>682</v>
      </c>
      <c r="E172" s="25">
        <f t="shared" si="138"/>
        <v>1364000</v>
      </c>
      <c r="F172" s="25">
        <f t="shared" si="138"/>
        <v>682</v>
      </c>
      <c r="G172" s="25">
        <f t="shared" si="138"/>
        <v>1364000</v>
      </c>
      <c r="H172" s="26"/>
      <c r="I172" s="25">
        <f aca="true" t="shared" si="139" ref="H172:U172">I173</f>
        <v>1364000</v>
      </c>
      <c r="J172" s="25">
        <f t="shared" si="139"/>
        <v>1364000</v>
      </c>
      <c r="K172" s="25">
        <f t="shared" si="139"/>
        <v>0</v>
      </c>
      <c r="L172" s="25">
        <f t="shared" si="139"/>
        <v>1364000</v>
      </c>
      <c r="M172" s="25">
        <f t="shared" si="139"/>
        <v>0</v>
      </c>
      <c r="N172" s="25">
        <f t="shared" si="139"/>
        <v>0</v>
      </c>
      <c r="O172" s="25">
        <f t="shared" si="139"/>
        <v>0</v>
      </c>
      <c r="P172" s="25">
        <f t="shared" si="139"/>
        <v>1364000</v>
      </c>
      <c r="Q172" s="25">
        <f t="shared" si="139"/>
        <v>1364000</v>
      </c>
      <c r="R172" s="25">
        <f t="shared" si="139"/>
        <v>409200</v>
      </c>
      <c r="S172" s="25">
        <f t="shared" si="139"/>
        <v>954800</v>
      </c>
      <c r="T172" s="25">
        <f t="shared" si="139"/>
        <v>0</v>
      </c>
      <c r="U172" s="25">
        <f t="shared" si="139"/>
        <v>0</v>
      </c>
    </row>
    <row r="173" spans="1:21" ht="30" customHeight="1">
      <c r="A173" s="59">
        <v>618008</v>
      </c>
      <c r="B173" s="59" t="s">
        <v>202</v>
      </c>
      <c r="C173" s="59" t="s">
        <v>202</v>
      </c>
      <c r="D173" s="30">
        <v>682</v>
      </c>
      <c r="E173" s="31">
        <f t="shared" si="106"/>
        <v>1364000</v>
      </c>
      <c r="F173" s="30">
        <v>682</v>
      </c>
      <c r="G173" s="31">
        <f t="shared" si="107"/>
        <v>1364000</v>
      </c>
      <c r="H173" s="32">
        <v>1</v>
      </c>
      <c r="I173" s="31">
        <f t="shared" si="108"/>
        <v>1364000</v>
      </c>
      <c r="J173" s="31">
        <f t="shared" si="109"/>
        <v>1364000</v>
      </c>
      <c r="K173" s="51"/>
      <c r="L173" s="43">
        <v>1364000</v>
      </c>
      <c r="M173" s="43"/>
      <c r="N173" s="31">
        <v>0</v>
      </c>
      <c r="O173" s="31">
        <v>0</v>
      </c>
      <c r="P173" s="31">
        <f t="shared" si="133"/>
        <v>1364000</v>
      </c>
      <c r="Q173" s="31">
        <f t="shared" si="134"/>
        <v>1364000</v>
      </c>
      <c r="R173" s="31">
        <v>409200</v>
      </c>
      <c r="S173" s="31">
        <f t="shared" si="135"/>
        <v>954800</v>
      </c>
      <c r="T173" s="31">
        <f t="shared" si="136"/>
        <v>0</v>
      </c>
      <c r="U173" s="31">
        <f t="shared" si="137"/>
        <v>0</v>
      </c>
    </row>
    <row r="174" spans="1:21" ht="30" customHeight="1">
      <c r="A174" s="60">
        <v>618004</v>
      </c>
      <c r="B174" s="60" t="s">
        <v>203</v>
      </c>
      <c r="C174" s="60" t="s">
        <v>203</v>
      </c>
      <c r="D174" s="36">
        <f aca="true" t="shared" si="140" ref="D174:K174">D175</f>
        <v>2403</v>
      </c>
      <c r="E174" s="36">
        <f t="shared" si="140"/>
        <v>4806000</v>
      </c>
      <c r="F174" s="36">
        <f t="shared" si="140"/>
        <v>2403</v>
      </c>
      <c r="G174" s="36">
        <f t="shared" si="140"/>
        <v>4806000</v>
      </c>
      <c r="H174" s="37"/>
      <c r="I174" s="36">
        <f aca="true" t="shared" si="141" ref="H174:U174">I175</f>
        <v>4085100</v>
      </c>
      <c r="J174" s="36">
        <f t="shared" si="141"/>
        <v>4085100</v>
      </c>
      <c r="K174" s="36">
        <f t="shared" si="141"/>
        <v>0</v>
      </c>
      <c r="L174" s="36">
        <f t="shared" si="141"/>
        <v>4085100</v>
      </c>
      <c r="M174" s="36">
        <f t="shared" si="141"/>
        <v>0</v>
      </c>
      <c r="N174" s="36">
        <f t="shared" si="141"/>
        <v>0</v>
      </c>
      <c r="O174" s="36">
        <f t="shared" si="141"/>
        <v>0</v>
      </c>
      <c r="P174" s="36">
        <f t="shared" si="141"/>
        <v>4085100</v>
      </c>
      <c r="Q174" s="36">
        <f t="shared" si="141"/>
        <v>4085100</v>
      </c>
      <c r="R174" s="36">
        <f t="shared" si="141"/>
        <v>1225530</v>
      </c>
      <c r="S174" s="36">
        <f t="shared" si="141"/>
        <v>2859570</v>
      </c>
      <c r="T174" s="36">
        <f t="shared" si="141"/>
        <v>0</v>
      </c>
      <c r="U174" s="36">
        <f t="shared" si="141"/>
        <v>0</v>
      </c>
    </row>
    <row r="175" spans="1:21" ht="30" customHeight="1">
      <c r="A175" s="53">
        <v>618004</v>
      </c>
      <c r="B175" s="53" t="s">
        <v>203</v>
      </c>
      <c r="C175" s="53" t="s">
        <v>203</v>
      </c>
      <c r="D175" s="30">
        <v>2403</v>
      </c>
      <c r="E175" s="31">
        <f t="shared" si="106"/>
        <v>4806000</v>
      </c>
      <c r="F175" s="30">
        <v>2403</v>
      </c>
      <c r="G175" s="31">
        <f t="shared" si="107"/>
        <v>4806000</v>
      </c>
      <c r="H175" s="32">
        <v>0.85</v>
      </c>
      <c r="I175" s="31">
        <f t="shared" si="108"/>
        <v>4085100</v>
      </c>
      <c r="J175" s="31">
        <f t="shared" si="109"/>
        <v>4085100</v>
      </c>
      <c r="K175" s="51"/>
      <c r="L175" s="43">
        <v>4085100</v>
      </c>
      <c r="M175" s="43"/>
      <c r="N175" s="31">
        <v>0</v>
      </c>
      <c r="O175" s="31">
        <v>0</v>
      </c>
      <c r="P175" s="31">
        <f t="shared" si="133"/>
        <v>4085100</v>
      </c>
      <c r="Q175" s="31">
        <f t="shared" si="134"/>
        <v>4085100</v>
      </c>
      <c r="R175" s="31">
        <v>1225530</v>
      </c>
      <c r="S175" s="31">
        <f t="shared" si="135"/>
        <v>2859570</v>
      </c>
      <c r="T175" s="31">
        <f t="shared" si="136"/>
        <v>0</v>
      </c>
      <c r="U175" s="31">
        <f t="shared" si="137"/>
        <v>0</v>
      </c>
    </row>
    <row r="176" spans="1:21" ht="30" customHeight="1">
      <c r="A176" s="33">
        <v>619</v>
      </c>
      <c r="B176" s="33" t="s">
        <v>204</v>
      </c>
      <c r="C176" s="33" t="s">
        <v>204</v>
      </c>
      <c r="D176" s="25">
        <f aca="true" t="shared" si="142" ref="D176:K176">SUM(D177:D181)</f>
        <v>3281</v>
      </c>
      <c r="E176" s="25">
        <f t="shared" si="142"/>
        <v>6562000</v>
      </c>
      <c r="F176" s="25">
        <f t="shared" si="142"/>
        <v>3333</v>
      </c>
      <c r="G176" s="25">
        <f t="shared" si="142"/>
        <v>6666000</v>
      </c>
      <c r="H176" s="26"/>
      <c r="I176" s="25">
        <f aca="true" t="shared" si="143" ref="H176:U176">SUM(I177:I181)</f>
        <v>5577700</v>
      </c>
      <c r="J176" s="25">
        <f t="shared" si="143"/>
        <v>5666100</v>
      </c>
      <c r="K176" s="25">
        <f t="shared" si="143"/>
        <v>0</v>
      </c>
      <c r="L176" s="25">
        <f t="shared" si="143"/>
        <v>6789800</v>
      </c>
      <c r="M176" s="25">
        <f t="shared" si="143"/>
        <v>0</v>
      </c>
      <c r="N176" s="25">
        <f t="shared" si="143"/>
        <v>0</v>
      </c>
      <c r="O176" s="25">
        <f t="shared" si="143"/>
        <v>0</v>
      </c>
      <c r="P176" s="25">
        <f t="shared" si="143"/>
        <v>4454000</v>
      </c>
      <c r="Q176" s="25">
        <f t="shared" si="143"/>
        <v>4454000</v>
      </c>
      <c r="R176" s="25">
        <f t="shared" si="143"/>
        <v>1336200</v>
      </c>
      <c r="S176" s="25">
        <f t="shared" si="143"/>
        <v>3117800</v>
      </c>
      <c r="T176" s="25">
        <f t="shared" si="143"/>
        <v>0</v>
      </c>
      <c r="U176" s="25">
        <f t="shared" si="143"/>
        <v>0</v>
      </c>
    </row>
    <row r="177" spans="1:21" ht="30" customHeight="1">
      <c r="A177" s="34">
        <v>619001</v>
      </c>
      <c r="B177" s="34" t="s">
        <v>205</v>
      </c>
      <c r="C177" s="34" t="s">
        <v>206</v>
      </c>
      <c r="D177" s="30">
        <v>1177</v>
      </c>
      <c r="E177" s="31">
        <f t="shared" si="106"/>
        <v>2354000</v>
      </c>
      <c r="F177" s="30">
        <v>1213</v>
      </c>
      <c r="G177" s="31">
        <f t="shared" si="107"/>
        <v>2426000</v>
      </c>
      <c r="H177" s="32">
        <v>0.85</v>
      </c>
      <c r="I177" s="31">
        <f t="shared" si="108"/>
        <v>2000900</v>
      </c>
      <c r="J177" s="31">
        <f t="shared" si="109"/>
        <v>2062100</v>
      </c>
      <c r="K177" s="51"/>
      <c r="L177" s="43">
        <v>2295000</v>
      </c>
      <c r="M177" s="43"/>
      <c r="N177" s="31">
        <v>0</v>
      </c>
      <c r="O177" s="31">
        <v>0</v>
      </c>
      <c r="P177" s="31">
        <f t="shared" si="133"/>
        <v>1768000</v>
      </c>
      <c r="Q177" s="31">
        <f t="shared" si="134"/>
        <v>1768000</v>
      </c>
      <c r="R177" s="31">
        <v>530400</v>
      </c>
      <c r="S177" s="31">
        <f t="shared" si="135"/>
        <v>1237600</v>
      </c>
      <c r="T177" s="31">
        <f t="shared" si="136"/>
        <v>0</v>
      </c>
      <c r="U177" s="31">
        <f t="shared" si="137"/>
        <v>0</v>
      </c>
    </row>
    <row r="178" spans="1:21" ht="30" customHeight="1">
      <c r="A178" s="34">
        <v>619001</v>
      </c>
      <c r="B178" s="34" t="s">
        <v>205</v>
      </c>
      <c r="C178" s="34" t="s">
        <v>207</v>
      </c>
      <c r="D178" s="30">
        <v>30</v>
      </c>
      <c r="E178" s="31">
        <f t="shared" si="106"/>
        <v>60000</v>
      </c>
      <c r="F178" s="30">
        <v>33</v>
      </c>
      <c r="G178" s="31">
        <f t="shared" si="107"/>
        <v>66000</v>
      </c>
      <c r="H178" s="32">
        <v>0.85</v>
      </c>
      <c r="I178" s="31">
        <f t="shared" si="108"/>
        <v>51000</v>
      </c>
      <c r="J178" s="31">
        <f t="shared" si="109"/>
        <v>56100</v>
      </c>
      <c r="K178" s="51"/>
      <c r="L178" s="43">
        <v>61200</v>
      </c>
      <c r="M178" s="43"/>
      <c r="N178" s="31">
        <v>0</v>
      </c>
      <c r="O178" s="31">
        <v>0</v>
      </c>
      <c r="P178" s="31">
        <f t="shared" si="133"/>
        <v>45900</v>
      </c>
      <c r="Q178" s="31">
        <f t="shared" si="134"/>
        <v>45900</v>
      </c>
      <c r="R178" s="31">
        <v>13770</v>
      </c>
      <c r="S178" s="31">
        <f t="shared" si="135"/>
        <v>32130</v>
      </c>
      <c r="T178" s="31">
        <f t="shared" si="136"/>
        <v>0</v>
      </c>
      <c r="U178" s="31">
        <f t="shared" si="137"/>
        <v>0</v>
      </c>
    </row>
    <row r="179" spans="1:21" ht="30" customHeight="1">
      <c r="A179" s="34">
        <v>619002</v>
      </c>
      <c r="B179" s="34" t="s">
        <v>208</v>
      </c>
      <c r="C179" s="34" t="s">
        <v>208</v>
      </c>
      <c r="D179" s="30">
        <v>484</v>
      </c>
      <c r="E179" s="31">
        <f t="shared" si="106"/>
        <v>968000</v>
      </c>
      <c r="F179" s="30">
        <v>499</v>
      </c>
      <c r="G179" s="31">
        <f t="shared" si="107"/>
        <v>998000</v>
      </c>
      <c r="H179" s="32">
        <v>0.85</v>
      </c>
      <c r="I179" s="31">
        <f t="shared" si="108"/>
        <v>822800</v>
      </c>
      <c r="J179" s="31">
        <f t="shared" si="109"/>
        <v>848300</v>
      </c>
      <c r="K179" s="51"/>
      <c r="L179" s="43">
        <v>829600</v>
      </c>
      <c r="M179" s="43"/>
      <c r="N179" s="31">
        <v>0</v>
      </c>
      <c r="O179" s="31">
        <v>0</v>
      </c>
      <c r="P179" s="31">
        <f t="shared" si="133"/>
        <v>841500</v>
      </c>
      <c r="Q179" s="31">
        <f t="shared" si="134"/>
        <v>841500</v>
      </c>
      <c r="R179" s="31">
        <v>252450</v>
      </c>
      <c r="S179" s="31">
        <f t="shared" si="135"/>
        <v>589050</v>
      </c>
      <c r="T179" s="31">
        <f t="shared" si="136"/>
        <v>0</v>
      </c>
      <c r="U179" s="31">
        <f t="shared" si="137"/>
        <v>0</v>
      </c>
    </row>
    <row r="180" spans="1:21" ht="30" customHeight="1">
      <c r="A180" s="34">
        <v>619004</v>
      </c>
      <c r="B180" s="34" t="s">
        <v>209</v>
      </c>
      <c r="C180" s="34" t="s">
        <v>210</v>
      </c>
      <c r="D180" s="30">
        <v>150</v>
      </c>
      <c r="E180" s="31">
        <f t="shared" si="106"/>
        <v>300000</v>
      </c>
      <c r="F180" s="30">
        <v>200</v>
      </c>
      <c r="G180" s="31">
        <f t="shared" si="107"/>
        <v>400000</v>
      </c>
      <c r="H180" s="32">
        <v>0.85</v>
      </c>
      <c r="I180" s="31">
        <f t="shared" si="108"/>
        <v>255000</v>
      </c>
      <c r="J180" s="31">
        <f t="shared" si="109"/>
        <v>340000</v>
      </c>
      <c r="K180" s="51"/>
      <c r="L180" s="43">
        <v>476000</v>
      </c>
      <c r="M180" s="43"/>
      <c r="N180" s="31">
        <v>0</v>
      </c>
      <c r="O180" s="31">
        <v>0</v>
      </c>
      <c r="P180" s="31">
        <f t="shared" si="133"/>
        <v>119000</v>
      </c>
      <c r="Q180" s="31">
        <f t="shared" si="134"/>
        <v>119000</v>
      </c>
      <c r="R180" s="31">
        <v>35700</v>
      </c>
      <c r="S180" s="31">
        <f t="shared" si="135"/>
        <v>83300</v>
      </c>
      <c r="T180" s="31">
        <f t="shared" si="136"/>
        <v>0</v>
      </c>
      <c r="U180" s="31">
        <f t="shared" si="137"/>
        <v>0</v>
      </c>
    </row>
    <row r="181" spans="1:21" ht="30" customHeight="1">
      <c r="A181" s="34">
        <v>619004</v>
      </c>
      <c r="B181" s="49" t="s">
        <v>209</v>
      </c>
      <c r="C181" s="49" t="s">
        <v>211</v>
      </c>
      <c r="D181" s="30">
        <v>1440</v>
      </c>
      <c r="E181" s="31">
        <f t="shared" si="106"/>
        <v>2880000</v>
      </c>
      <c r="F181" s="30">
        <v>1388</v>
      </c>
      <c r="G181" s="31">
        <f t="shared" si="107"/>
        <v>2776000</v>
      </c>
      <c r="H181" s="32">
        <v>0.85</v>
      </c>
      <c r="I181" s="31">
        <f t="shared" si="108"/>
        <v>2448000</v>
      </c>
      <c r="J181" s="31">
        <f t="shared" si="109"/>
        <v>2359600</v>
      </c>
      <c r="K181" s="51"/>
      <c r="L181" s="43">
        <v>3128000</v>
      </c>
      <c r="M181" s="43"/>
      <c r="N181" s="31">
        <v>0</v>
      </c>
      <c r="O181" s="31">
        <v>0</v>
      </c>
      <c r="P181" s="31">
        <f t="shared" si="133"/>
        <v>1679600</v>
      </c>
      <c r="Q181" s="31">
        <f t="shared" si="134"/>
        <v>1679600</v>
      </c>
      <c r="R181" s="31">
        <v>503880</v>
      </c>
      <c r="S181" s="31">
        <f t="shared" si="135"/>
        <v>1175720</v>
      </c>
      <c r="T181" s="31">
        <f t="shared" si="136"/>
        <v>0</v>
      </c>
      <c r="U181" s="31">
        <f t="shared" si="137"/>
        <v>0</v>
      </c>
    </row>
    <row r="182" spans="1:21" ht="30" customHeight="1">
      <c r="A182" s="33">
        <v>619003</v>
      </c>
      <c r="B182" s="33" t="s">
        <v>212</v>
      </c>
      <c r="C182" s="33" t="s">
        <v>212</v>
      </c>
      <c r="D182" s="36">
        <f aca="true" t="shared" si="144" ref="D182:K182">D183</f>
        <v>1699</v>
      </c>
      <c r="E182" s="36">
        <f t="shared" si="144"/>
        <v>3398000</v>
      </c>
      <c r="F182" s="36">
        <f t="shared" si="144"/>
        <v>1721</v>
      </c>
      <c r="G182" s="36">
        <f t="shared" si="144"/>
        <v>3442000</v>
      </c>
      <c r="H182" s="37"/>
      <c r="I182" s="36">
        <f aca="true" t="shared" si="145" ref="H182:U182">I183</f>
        <v>3398000</v>
      </c>
      <c r="J182" s="36">
        <f t="shared" si="145"/>
        <v>3442000</v>
      </c>
      <c r="K182" s="36">
        <f t="shared" si="145"/>
        <v>0</v>
      </c>
      <c r="L182" s="36">
        <f t="shared" si="145"/>
        <v>3360000</v>
      </c>
      <c r="M182" s="36">
        <f t="shared" si="145"/>
        <v>0</v>
      </c>
      <c r="N182" s="36">
        <f t="shared" si="145"/>
        <v>0</v>
      </c>
      <c r="O182" s="36">
        <f t="shared" si="145"/>
        <v>0</v>
      </c>
      <c r="P182" s="36">
        <f t="shared" si="145"/>
        <v>3480000</v>
      </c>
      <c r="Q182" s="36">
        <f t="shared" si="145"/>
        <v>3480000</v>
      </c>
      <c r="R182" s="36">
        <f t="shared" si="145"/>
        <v>1044000</v>
      </c>
      <c r="S182" s="36">
        <f t="shared" si="145"/>
        <v>2436000</v>
      </c>
      <c r="T182" s="36">
        <f t="shared" si="145"/>
        <v>0</v>
      </c>
      <c r="U182" s="36">
        <f t="shared" si="145"/>
        <v>0</v>
      </c>
    </row>
    <row r="183" spans="1:21" ht="30" customHeight="1">
      <c r="A183" s="34">
        <v>619003</v>
      </c>
      <c r="B183" s="34" t="s">
        <v>212</v>
      </c>
      <c r="C183" s="34" t="s">
        <v>212</v>
      </c>
      <c r="D183" s="30">
        <v>1699</v>
      </c>
      <c r="E183" s="31">
        <f t="shared" si="106"/>
        <v>3398000</v>
      </c>
      <c r="F183" s="30">
        <v>1721</v>
      </c>
      <c r="G183" s="31">
        <f t="shared" si="107"/>
        <v>3442000</v>
      </c>
      <c r="H183" s="32">
        <v>1</v>
      </c>
      <c r="I183" s="31">
        <f t="shared" si="108"/>
        <v>3398000</v>
      </c>
      <c r="J183" s="31">
        <f t="shared" si="109"/>
        <v>3442000</v>
      </c>
      <c r="K183" s="51"/>
      <c r="L183" s="43">
        <v>3360000</v>
      </c>
      <c r="M183" s="43"/>
      <c r="N183" s="31">
        <v>0</v>
      </c>
      <c r="O183" s="31">
        <v>0</v>
      </c>
      <c r="P183" s="31">
        <f t="shared" si="133"/>
        <v>3480000</v>
      </c>
      <c r="Q183" s="31">
        <f t="shared" si="134"/>
        <v>3480000</v>
      </c>
      <c r="R183" s="31">
        <v>1044000</v>
      </c>
      <c r="S183" s="31">
        <f t="shared" si="135"/>
        <v>2436000</v>
      </c>
      <c r="T183" s="31">
        <f t="shared" si="136"/>
        <v>0</v>
      </c>
      <c r="U183" s="31">
        <f t="shared" si="137"/>
        <v>0</v>
      </c>
    </row>
    <row r="184" spans="1:21" ht="30" customHeight="1">
      <c r="A184" s="33">
        <v>620</v>
      </c>
      <c r="B184" s="33" t="s">
        <v>213</v>
      </c>
      <c r="C184" s="33" t="s">
        <v>213</v>
      </c>
      <c r="D184" s="25">
        <f aca="true" t="shared" si="146" ref="D184:K184">SUM(D185:D189)</f>
        <v>5330</v>
      </c>
      <c r="E184" s="25">
        <f t="shared" si="146"/>
        <v>10660000</v>
      </c>
      <c r="F184" s="25">
        <f t="shared" si="146"/>
        <v>5781</v>
      </c>
      <c r="G184" s="25">
        <f t="shared" si="146"/>
        <v>11562000</v>
      </c>
      <c r="H184" s="26"/>
      <c r="I184" s="25">
        <f aca="true" t="shared" si="147" ref="H184:U184">SUM(I185:I189)</f>
        <v>9061000</v>
      </c>
      <c r="J184" s="25">
        <f t="shared" si="147"/>
        <v>9827700</v>
      </c>
      <c r="K184" s="25">
        <f t="shared" si="147"/>
        <v>0</v>
      </c>
      <c r="L184" s="25">
        <f t="shared" si="147"/>
        <v>9429900</v>
      </c>
      <c r="M184" s="25">
        <f t="shared" si="147"/>
        <v>0</v>
      </c>
      <c r="N184" s="25">
        <f t="shared" si="147"/>
        <v>0</v>
      </c>
      <c r="O184" s="25">
        <f t="shared" si="147"/>
        <v>0</v>
      </c>
      <c r="P184" s="25">
        <f t="shared" si="147"/>
        <v>9458800</v>
      </c>
      <c r="Q184" s="25">
        <f t="shared" si="147"/>
        <v>9458800</v>
      </c>
      <c r="R184" s="25">
        <f t="shared" si="147"/>
        <v>2837640</v>
      </c>
      <c r="S184" s="25">
        <f t="shared" si="147"/>
        <v>6621160</v>
      </c>
      <c r="T184" s="25">
        <f t="shared" si="147"/>
        <v>0</v>
      </c>
      <c r="U184" s="25">
        <f t="shared" si="147"/>
        <v>0</v>
      </c>
    </row>
    <row r="185" spans="1:21" ht="30" customHeight="1">
      <c r="A185" s="34">
        <v>620001</v>
      </c>
      <c r="B185" s="34" t="s">
        <v>214</v>
      </c>
      <c r="C185" s="34" t="s">
        <v>215</v>
      </c>
      <c r="D185" s="30">
        <v>1040</v>
      </c>
      <c r="E185" s="31">
        <f t="shared" si="106"/>
        <v>2080000</v>
      </c>
      <c r="F185" s="30">
        <v>1532</v>
      </c>
      <c r="G185" s="31">
        <f t="shared" si="107"/>
        <v>3064000</v>
      </c>
      <c r="H185" s="32">
        <v>0.85</v>
      </c>
      <c r="I185" s="31">
        <f t="shared" si="108"/>
        <v>1768000</v>
      </c>
      <c r="J185" s="31">
        <f t="shared" si="109"/>
        <v>2604400</v>
      </c>
      <c r="K185" s="51"/>
      <c r="L185" s="43">
        <v>1822400</v>
      </c>
      <c r="M185" s="43"/>
      <c r="N185" s="31">
        <v>0</v>
      </c>
      <c r="O185" s="31">
        <v>0</v>
      </c>
      <c r="P185" s="31">
        <f t="shared" si="133"/>
        <v>2550000</v>
      </c>
      <c r="Q185" s="31">
        <f t="shared" si="134"/>
        <v>2550000</v>
      </c>
      <c r="R185" s="31">
        <v>765000</v>
      </c>
      <c r="S185" s="31">
        <f t="shared" si="135"/>
        <v>1785000</v>
      </c>
      <c r="T185" s="31">
        <f t="shared" si="136"/>
        <v>0</v>
      </c>
      <c r="U185" s="31">
        <f t="shared" si="137"/>
        <v>0</v>
      </c>
    </row>
    <row r="186" spans="1:21" ht="30" customHeight="1">
      <c r="A186" s="61">
        <v>620002</v>
      </c>
      <c r="B186" s="61" t="s">
        <v>216</v>
      </c>
      <c r="C186" s="61" t="s">
        <v>216</v>
      </c>
      <c r="D186" s="30">
        <v>1147</v>
      </c>
      <c r="E186" s="31">
        <f t="shared" si="106"/>
        <v>2294000</v>
      </c>
      <c r="F186" s="30">
        <v>1357</v>
      </c>
      <c r="G186" s="31">
        <f t="shared" si="107"/>
        <v>2714000</v>
      </c>
      <c r="H186" s="32">
        <v>0.85</v>
      </c>
      <c r="I186" s="31">
        <f t="shared" si="108"/>
        <v>1949900</v>
      </c>
      <c r="J186" s="31">
        <f t="shared" si="109"/>
        <v>2306900</v>
      </c>
      <c r="K186" s="51"/>
      <c r="L186" s="43">
        <v>2070600</v>
      </c>
      <c r="M186" s="43"/>
      <c r="N186" s="31">
        <v>0</v>
      </c>
      <c r="O186" s="31">
        <v>0</v>
      </c>
      <c r="P186" s="31">
        <f t="shared" si="133"/>
        <v>2186200</v>
      </c>
      <c r="Q186" s="31">
        <f t="shared" si="134"/>
        <v>2186200</v>
      </c>
      <c r="R186" s="31">
        <v>655860</v>
      </c>
      <c r="S186" s="31">
        <f t="shared" si="135"/>
        <v>1530340</v>
      </c>
      <c r="T186" s="31">
        <f t="shared" si="136"/>
        <v>0</v>
      </c>
      <c r="U186" s="31">
        <f t="shared" si="137"/>
        <v>0</v>
      </c>
    </row>
    <row r="187" spans="1:21" ht="30" customHeight="1">
      <c r="A187" s="62">
        <v>620003</v>
      </c>
      <c r="B187" s="62" t="s">
        <v>217</v>
      </c>
      <c r="C187" s="62" t="s">
        <v>218</v>
      </c>
      <c r="D187" s="30">
        <v>1487</v>
      </c>
      <c r="E187" s="31">
        <f t="shared" si="106"/>
        <v>2974000</v>
      </c>
      <c r="F187" s="30">
        <v>1502</v>
      </c>
      <c r="G187" s="31">
        <f t="shared" si="107"/>
        <v>3004000</v>
      </c>
      <c r="H187" s="32">
        <v>0.85</v>
      </c>
      <c r="I187" s="31">
        <f t="shared" si="108"/>
        <v>2527900</v>
      </c>
      <c r="J187" s="31">
        <f t="shared" si="109"/>
        <v>2553400</v>
      </c>
      <c r="K187" s="51"/>
      <c r="L187" s="43">
        <v>2556800</v>
      </c>
      <c r="M187" s="43"/>
      <c r="N187" s="31">
        <v>0</v>
      </c>
      <c r="O187" s="31">
        <v>0</v>
      </c>
      <c r="P187" s="31">
        <f t="shared" si="133"/>
        <v>2524500</v>
      </c>
      <c r="Q187" s="31">
        <f t="shared" si="134"/>
        <v>2524500</v>
      </c>
      <c r="R187" s="31">
        <v>757350</v>
      </c>
      <c r="S187" s="31">
        <f t="shared" si="135"/>
        <v>1767150</v>
      </c>
      <c r="T187" s="31">
        <f t="shared" si="136"/>
        <v>0</v>
      </c>
      <c r="U187" s="31">
        <f t="shared" si="137"/>
        <v>0</v>
      </c>
    </row>
    <row r="188" spans="1:21" ht="30" customHeight="1">
      <c r="A188" s="63">
        <v>620003</v>
      </c>
      <c r="B188" s="63" t="s">
        <v>217</v>
      </c>
      <c r="C188" s="63" t="s">
        <v>219</v>
      </c>
      <c r="D188" s="30">
        <v>696</v>
      </c>
      <c r="E188" s="31">
        <f t="shared" si="106"/>
        <v>1392000</v>
      </c>
      <c r="F188" s="30">
        <v>720</v>
      </c>
      <c r="G188" s="31">
        <f t="shared" si="107"/>
        <v>1440000</v>
      </c>
      <c r="H188" s="32">
        <v>0.85</v>
      </c>
      <c r="I188" s="31">
        <f t="shared" si="108"/>
        <v>1183200</v>
      </c>
      <c r="J188" s="31">
        <f t="shared" si="109"/>
        <v>1224000</v>
      </c>
      <c r="K188" s="51"/>
      <c r="L188" s="43">
        <v>1348100</v>
      </c>
      <c r="M188" s="43"/>
      <c r="N188" s="31">
        <v>0</v>
      </c>
      <c r="O188" s="31">
        <v>0</v>
      </c>
      <c r="P188" s="31">
        <f t="shared" si="133"/>
        <v>1059100</v>
      </c>
      <c r="Q188" s="31">
        <f t="shared" si="134"/>
        <v>1059100</v>
      </c>
      <c r="R188" s="31">
        <v>317730</v>
      </c>
      <c r="S188" s="31">
        <f t="shared" si="135"/>
        <v>741370</v>
      </c>
      <c r="T188" s="31">
        <f t="shared" si="136"/>
        <v>0</v>
      </c>
      <c r="U188" s="31">
        <f t="shared" si="137"/>
        <v>0</v>
      </c>
    </row>
    <row r="189" spans="1:21" ht="30" customHeight="1">
      <c r="A189" s="34">
        <v>620002</v>
      </c>
      <c r="B189" s="34" t="s">
        <v>216</v>
      </c>
      <c r="C189" s="34" t="s">
        <v>220</v>
      </c>
      <c r="D189" s="30">
        <v>960</v>
      </c>
      <c r="E189" s="31">
        <f t="shared" si="106"/>
        <v>1920000</v>
      </c>
      <c r="F189" s="30">
        <v>670</v>
      </c>
      <c r="G189" s="31">
        <f t="shared" si="107"/>
        <v>1340000</v>
      </c>
      <c r="H189" s="32">
        <v>0.85</v>
      </c>
      <c r="I189" s="31">
        <f t="shared" si="108"/>
        <v>1632000</v>
      </c>
      <c r="J189" s="31">
        <f t="shared" si="109"/>
        <v>1139000</v>
      </c>
      <c r="K189" s="51"/>
      <c r="L189" s="43">
        <v>1632000</v>
      </c>
      <c r="M189" s="43"/>
      <c r="N189" s="31">
        <v>0</v>
      </c>
      <c r="O189" s="31">
        <v>0</v>
      </c>
      <c r="P189" s="31">
        <f t="shared" si="133"/>
        <v>1139000</v>
      </c>
      <c r="Q189" s="31">
        <f t="shared" si="134"/>
        <v>1139000</v>
      </c>
      <c r="R189" s="31">
        <v>341700</v>
      </c>
      <c r="S189" s="31">
        <f t="shared" si="135"/>
        <v>797300</v>
      </c>
      <c r="T189" s="31">
        <f t="shared" si="136"/>
        <v>0</v>
      </c>
      <c r="U189" s="31">
        <f t="shared" si="137"/>
        <v>0</v>
      </c>
    </row>
    <row r="190" spans="1:21" ht="30" customHeight="1">
      <c r="A190" s="64">
        <v>620006</v>
      </c>
      <c r="B190" s="64" t="s">
        <v>221</v>
      </c>
      <c r="C190" s="64" t="s">
        <v>221</v>
      </c>
      <c r="D190" s="25">
        <f aca="true" t="shared" si="148" ref="D190:K190">D191</f>
        <v>4242</v>
      </c>
      <c r="E190" s="25">
        <f t="shared" si="148"/>
        <v>8484000</v>
      </c>
      <c r="F190" s="25">
        <f t="shared" si="148"/>
        <v>4000</v>
      </c>
      <c r="G190" s="25">
        <f t="shared" si="148"/>
        <v>8000000</v>
      </c>
      <c r="H190" s="26"/>
      <c r="I190" s="25">
        <f aca="true" t="shared" si="149" ref="H190:U190">I191</f>
        <v>8484000</v>
      </c>
      <c r="J190" s="25">
        <f t="shared" si="149"/>
        <v>8000000</v>
      </c>
      <c r="K190" s="25">
        <f t="shared" si="149"/>
        <v>0</v>
      </c>
      <c r="L190" s="25">
        <f t="shared" si="149"/>
        <v>9000000</v>
      </c>
      <c r="M190" s="25">
        <f t="shared" si="149"/>
        <v>0</v>
      </c>
      <c r="N190" s="25">
        <f t="shared" si="149"/>
        <v>0</v>
      </c>
      <c r="O190" s="25">
        <f t="shared" si="149"/>
        <v>0</v>
      </c>
      <c r="P190" s="25">
        <f t="shared" si="149"/>
        <v>7484000</v>
      </c>
      <c r="Q190" s="25">
        <f t="shared" si="149"/>
        <v>7484000</v>
      </c>
      <c r="R190" s="25">
        <f t="shared" si="149"/>
        <v>2245200</v>
      </c>
      <c r="S190" s="25">
        <f t="shared" si="149"/>
        <v>5238800</v>
      </c>
      <c r="T190" s="25">
        <f t="shared" si="149"/>
        <v>0</v>
      </c>
      <c r="U190" s="25">
        <f t="shared" si="149"/>
        <v>0</v>
      </c>
    </row>
    <row r="191" spans="1:21" ht="30" customHeight="1">
      <c r="A191" s="52">
        <v>620006</v>
      </c>
      <c r="B191" s="52" t="s">
        <v>221</v>
      </c>
      <c r="C191" s="52" t="s">
        <v>221</v>
      </c>
      <c r="D191" s="30">
        <v>4242</v>
      </c>
      <c r="E191" s="31">
        <f t="shared" si="106"/>
        <v>8484000</v>
      </c>
      <c r="F191" s="30">
        <v>4000</v>
      </c>
      <c r="G191" s="31">
        <f t="shared" si="107"/>
        <v>8000000</v>
      </c>
      <c r="H191" s="32">
        <v>1</v>
      </c>
      <c r="I191" s="31">
        <f t="shared" si="108"/>
        <v>8484000</v>
      </c>
      <c r="J191" s="31">
        <f t="shared" si="109"/>
        <v>8000000</v>
      </c>
      <c r="K191" s="51"/>
      <c r="L191" s="43">
        <v>9000000</v>
      </c>
      <c r="M191" s="43"/>
      <c r="N191" s="31">
        <v>0</v>
      </c>
      <c r="O191" s="31">
        <v>0</v>
      </c>
      <c r="P191" s="31">
        <f t="shared" si="133"/>
        <v>7484000</v>
      </c>
      <c r="Q191" s="31">
        <f t="shared" si="134"/>
        <v>7484000</v>
      </c>
      <c r="R191" s="31">
        <v>2245200</v>
      </c>
      <c r="S191" s="31">
        <f t="shared" si="135"/>
        <v>5238800</v>
      </c>
      <c r="T191" s="31">
        <f t="shared" si="136"/>
        <v>0</v>
      </c>
      <c r="U191" s="31">
        <f t="shared" si="137"/>
        <v>0</v>
      </c>
    </row>
    <row r="192" spans="1:21" ht="30" customHeight="1">
      <c r="A192" s="65">
        <v>620004</v>
      </c>
      <c r="B192" s="65" t="s">
        <v>222</v>
      </c>
      <c r="C192" s="65" t="s">
        <v>222</v>
      </c>
      <c r="D192" s="36">
        <f aca="true" t="shared" si="150" ref="D192:K192">D193</f>
        <v>4265</v>
      </c>
      <c r="E192" s="36">
        <f t="shared" si="150"/>
        <v>8530000</v>
      </c>
      <c r="F192" s="36">
        <f t="shared" si="150"/>
        <v>5200</v>
      </c>
      <c r="G192" s="36">
        <f t="shared" si="150"/>
        <v>10400000</v>
      </c>
      <c r="H192" s="37"/>
      <c r="I192" s="36">
        <f aca="true" t="shared" si="151" ref="H192:U192">I193</f>
        <v>8530000</v>
      </c>
      <c r="J192" s="36">
        <f t="shared" si="151"/>
        <v>10400000</v>
      </c>
      <c r="K192" s="36">
        <f t="shared" si="151"/>
        <v>0</v>
      </c>
      <c r="L192" s="36">
        <f t="shared" si="151"/>
        <v>14000000</v>
      </c>
      <c r="M192" s="36">
        <f t="shared" si="151"/>
        <v>0</v>
      </c>
      <c r="N192" s="36">
        <f t="shared" si="151"/>
        <v>0</v>
      </c>
      <c r="O192" s="36">
        <f t="shared" si="151"/>
        <v>0</v>
      </c>
      <c r="P192" s="36">
        <f t="shared" si="151"/>
        <v>4930000</v>
      </c>
      <c r="Q192" s="36">
        <f t="shared" si="151"/>
        <v>4930000</v>
      </c>
      <c r="R192" s="36">
        <f t="shared" si="151"/>
        <v>1479000</v>
      </c>
      <c r="S192" s="36">
        <f t="shared" si="151"/>
        <v>3451000</v>
      </c>
      <c r="T192" s="36">
        <f t="shared" si="151"/>
        <v>0</v>
      </c>
      <c r="U192" s="36">
        <f t="shared" si="151"/>
        <v>0</v>
      </c>
    </row>
    <row r="193" spans="1:21" ht="30" customHeight="1">
      <c r="A193" s="63">
        <v>620004</v>
      </c>
      <c r="B193" s="63" t="s">
        <v>222</v>
      </c>
      <c r="C193" s="63" t="s">
        <v>222</v>
      </c>
      <c r="D193" s="30">
        <v>4265</v>
      </c>
      <c r="E193" s="31">
        <f t="shared" si="106"/>
        <v>8530000</v>
      </c>
      <c r="F193" s="30">
        <v>5200</v>
      </c>
      <c r="G193" s="31">
        <f t="shared" si="107"/>
        <v>10400000</v>
      </c>
      <c r="H193" s="32">
        <v>1</v>
      </c>
      <c r="I193" s="31">
        <f t="shared" si="108"/>
        <v>8530000</v>
      </c>
      <c r="J193" s="31">
        <f t="shared" si="109"/>
        <v>10400000</v>
      </c>
      <c r="K193" s="51"/>
      <c r="L193" s="43">
        <v>14000000</v>
      </c>
      <c r="M193" s="43"/>
      <c r="N193" s="31">
        <v>0</v>
      </c>
      <c r="O193" s="31">
        <v>0</v>
      </c>
      <c r="P193" s="31">
        <f t="shared" si="133"/>
        <v>4930000</v>
      </c>
      <c r="Q193" s="31">
        <f t="shared" si="134"/>
        <v>4930000</v>
      </c>
      <c r="R193" s="31">
        <v>1479000</v>
      </c>
      <c r="S193" s="31">
        <f t="shared" si="135"/>
        <v>3451000</v>
      </c>
      <c r="T193" s="31">
        <f t="shared" si="136"/>
        <v>0</v>
      </c>
      <c r="U193" s="31">
        <f t="shared" si="137"/>
        <v>0</v>
      </c>
    </row>
    <row r="194" spans="1:21" ht="30" customHeight="1">
      <c r="A194" s="65">
        <v>620005</v>
      </c>
      <c r="B194" s="65" t="s">
        <v>223</v>
      </c>
      <c r="C194" s="65" t="s">
        <v>223</v>
      </c>
      <c r="D194" s="25">
        <f aca="true" t="shared" si="152" ref="D194:K194">D195</f>
        <v>3114</v>
      </c>
      <c r="E194" s="25">
        <f t="shared" si="152"/>
        <v>6228000</v>
      </c>
      <c r="F194" s="25">
        <f t="shared" si="152"/>
        <v>3200</v>
      </c>
      <c r="G194" s="25">
        <f t="shared" si="152"/>
        <v>6400000</v>
      </c>
      <c r="H194" s="26"/>
      <c r="I194" s="25">
        <f aca="true" t="shared" si="153" ref="H194:U194">I195</f>
        <v>6228000</v>
      </c>
      <c r="J194" s="25">
        <f t="shared" si="153"/>
        <v>6400000</v>
      </c>
      <c r="K194" s="25">
        <f t="shared" si="153"/>
        <v>0</v>
      </c>
      <c r="L194" s="25">
        <f t="shared" si="153"/>
        <v>9252000</v>
      </c>
      <c r="M194" s="25">
        <f t="shared" si="153"/>
        <v>0</v>
      </c>
      <c r="N194" s="25">
        <f t="shared" si="153"/>
        <v>0</v>
      </c>
      <c r="O194" s="25">
        <f t="shared" si="153"/>
        <v>0</v>
      </c>
      <c r="P194" s="25">
        <f t="shared" si="153"/>
        <v>3376000</v>
      </c>
      <c r="Q194" s="25">
        <f t="shared" si="153"/>
        <v>3376000</v>
      </c>
      <c r="R194" s="25">
        <f t="shared" si="153"/>
        <v>1012800</v>
      </c>
      <c r="S194" s="25">
        <f t="shared" si="153"/>
        <v>2363200</v>
      </c>
      <c r="T194" s="25">
        <f t="shared" si="153"/>
        <v>0</v>
      </c>
      <c r="U194" s="25">
        <f t="shared" si="153"/>
        <v>0</v>
      </c>
    </row>
    <row r="195" spans="1:21" ht="30" customHeight="1">
      <c r="A195" s="63">
        <v>620005</v>
      </c>
      <c r="B195" s="63" t="s">
        <v>223</v>
      </c>
      <c r="C195" s="63" t="s">
        <v>223</v>
      </c>
      <c r="D195" s="30">
        <v>3114</v>
      </c>
      <c r="E195" s="31">
        <f t="shared" si="106"/>
        <v>6228000</v>
      </c>
      <c r="F195" s="30">
        <v>3200</v>
      </c>
      <c r="G195" s="31">
        <f t="shared" si="107"/>
        <v>6400000</v>
      </c>
      <c r="H195" s="32">
        <v>1</v>
      </c>
      <c r="I195" s="31">
        <f t="shared" si="108"/>
        <v>6228000</v>
      </c>
      <c r="J195" s="31">
        <f t="shared" si="109"/>
        <v>6400000</v>
      </c>
      <c r="K195" s="51"/>
      <c r="L195" s="43">
        <v>9252000</v>
      </c>
      <c r="M195" s="43"/>
      <c r="N195" s="31">
        <v>0</v>
      </c>
      <c r="O195" s="31">
        <v>0</v>
      </c>
      <c r="P195" s="31">
        <f t="shared" si="133"/>
        <v>3376000</v>
      </c>
      <c r="Q195" s="31">
        <f t="shared" si="134"/>
        <v>3376000</v>
      </c>
      <c r="R195" s="31">
        <v>1012800</v>
      </c>
      <c r="S195" s="31">
        <f t="shared" si="135"/>
        <v>2363200</v>
      </c>
      <c r="T195" s="31">
        <f t="shared" si="136"/>
        <v>0</v>
      </c>
      <c r="U195" s="31">
        <f t="shared" si="137"/>
        <v>0</v>
      </c>
    </row>
    <row r="196" spans="1:21" ht="30" customHeight="1">
      <c r="A196" s="33">
        <v>621</v>
      </c>
      <c r="B196" s="33" t="s">
        <v>224</v>
      </c>
      <c r="C196" s="33" t="s">
        <v>224</v>
      </c>
      <c r="D196" s="36">
        <f aca="true" t="shared" si="154" ref="D196:K196">SUM(D197:D200)</f>
        <v>3154</v>
      </c>
      <c r="E196" s="36">
        <f t="shared" si="154"/>
        <v>6308000</v>
      </c>
      <c r="F196" s="36">
        <f t="shared" si="154"/>
        <v>3083</v>
      </c>
      <c r="G196" s="36">
        <f t="shared" si="154"/>
        <v>6166000</v>
      </c>
      <c r="H196" s="37"/>
      <c r="I196" s="36">
        <f aca="true" t="shared" si="155" ref="H196:U196">SUM(I197:I200)</f>
        <v>5361800</v>
      </c>
      <c r="J196" s="36">
        <f t="shared" si="155"/>
        <v>5241100</v>
      </c>
      <c r="K196" s="36">
        <f t="shared" si="155"/>
        <v>0</v>
      </c>
      <c r="L196" s="36">
        <f t="shared" si="155"/>
        <v>5293800</v>
      </c>
      <c r="M196" s="36">
        <f t="shared" si="155"/>
        <v>0</v>
      </c>
      <c r="N196" s="36">
        <f t="shared" si="155"/>
        <v>0</v>
      </c>
      <c r="O196" s="36">
        <f t="shared" si="155"/>
        <v>0</v>
      </c>
      <c r="P196" s="36">
        <f t="shared" si="155"/>
        <v>5309100</v>
      </c>
      <c r="Q196" s="36">
        <f t="shared" si="155"/>
        <v>5309100</v>
      </c>
      <c r="R196" s="36">
        <f t="shared" si="155"/>
        <v>1592730</v>
      </c>
      <c r="S196" s="36">
        <f t="shared" si="155"/>
        <v>3716370</v>
      </c>
      <c r="T196" s="36">
        <f t="shared" si="155"/>
        <v>0</v>
      </c>
      <c r="U196" s="36">
        <f t="shared" si="155"/>
        <v>0</v>
      </c>
    </row>
    <row r="197" spans="1:21" ht="30" customHeight="1">
      <c r="A197" s="34">
        <v>621001</v>
      </c>
      <c r="B197" s="34" t="s">
        <v>225</v>
      </c>
      <c r="C197" s="34" t="s">
        <v>226</v>
      </c>
      <c r="D197" s="30">
        <v>440</v>
      </c>
      <c r="E197" s="31">
        <f t="shared" si="106"/>
        <v>880000</v>
      </c>
      <c r="F197" s="30">
        <v>440</v>
      </c>
      <c r="G197" s="31">
        <f t="shared" si="107"/>
        <v>880000</v>
      </c>
      <c r="H197" s="32">
        <v>0.85</v>
      </c>
      <c r="I197" s="31">
        <f t="shared" si="108"/>
        <v>748000</v>
      </c>
      <c r="J197" s="31">
        <f t="shared" si="109"/>
        <v>748000</v>
      </c>
      <c r="K197" s="51"/>
      <c r="L197" s="43">
        <v>680000</v>
      </c>
      <c r="M197" s="43"/>
      <c r="N197" s="31">
        <v>0</v>
      </c>
      <c r="O197" s="31">
        <v>0</v>
      </c>
      <c r="P197" s="31">
        <f t="shared" si="133"/>
        <v>816000</v>
      </c>
      <c r="Q197" s="31">
        <f t="shared" si="134"/>
        <v>816000</v>
      </c>
      <c r="R197" s="31">
        <v>244800</v>
      </c>
      <c r="S197" s="31">
        <f t="shared" si="135"/>
        <v>571200</v>
      </c>
      <c r="T197" s="31">
        <f t="shared" si="136"/>
        <v>0</v>
      </c>
      <c r="U197" s="31">
        <f t="shared" si="137"/>
        <v>0</v>
      </c>
    </row>
    <row r="198" spans="1:21" ht="30" customHeight="1">
      <c r="A198" s="38">
        <v>621002</v>
      </c>
      <c r="B198" s="38" t="s">
        <v>227</v>
      </c>
      <c r="C198" s="38" t="s">
        <v>227</v>
      </c>
      <c r="D198" s="30">
        <v>1031</v>
      </c>
      <c r="E198" s="31">
        <f t="shared" si="106"/>
        <v>2062000</v>
      </c>
      <c r="F198" s="30">
        <v>960</v>
      </c>
      <c r="G198" s="31">
        <f t="shared" si="107"/>
        <v>1920000</v>
      </c>
      <c r="H198" s="32">
        <v>0.85</v>
      </c>
      <c r="I198" s="31">
        <f t="shared" si="108"/>
        <v>1752700</v>
      </c>
      <c r="J198" s="31">
        <f t="shared" si="109"/>
        <v>1632000</v>
      </c>
      <c r="K198" s="51"/>
      <c r="L198" s="43">
        <v>1752700</v>
      </c>
      <c r="M198" s="43"/>
      <c r="N198" s="31">
        <v>0</v>
      </c>
      <c r="O198" s="31">
        <v>0</v>
      </c>
      <c r="P198" s="31">
        <f t="shared" si="133"/>
        <v>1632000</v>
      </c>
      <c r="Q198" s="31">
        <f t="shared" si="134"/>
        <v>1632000</v>
      </c>
      <c r="R198" s="31">
        <v>489600</v>
      </c>
      <c r="S198" s="31">
        <f t="shared" si="135"/>
        <v>1142400</v>
      </c>
      <c r="T198" s="31">
        <f t="shared" si="136"/>
        <v>0</v>
      </c>
      <c r="U198" s="31">
        <f t="shared" si="137"/>
        <v>0</v>
      </c>
    </row>
    <row r="199" spans="1:21" ht="30" customHeight="1">
      <c r="A199" s="38">
        <v>621005</v>
      </c>
      <c r="B199" s="38" t="s">
        <v>228</v>
      </c>
      <c r="C199" s="38" t="s">
        <v>228</v>
      </c>
      <c r="D199" s="30">
        <v>1173</v>
      </c>
      <c r="E199" s="31">
        <f t="shared" si="106"/>
        <v>2346000</v>
      </c>
      <c r="F199" s="30">
        <v>1173</v>
      </c>
      <c r="G199" s="31">
        <f t="shared" si="107"/>
        <v>2346000</v>
      </c>
      <c r="H199" s="32">
        <v>0.85</v>
      </c>
      <c r="I199" s="31">
        <f t="shared" si="108"/>
        <v>1994100</v>
      </c>
      <c r="J199" s="31">
        <f t="shared" si="109"/>
        <v>1994100</v>
      </c>
      <c r="K199" s="51"/>
      <c r="L199" s="43">
        <v>1994100</v>
      </c>
      <c r="M199" s="43"/>
      <c r="N199" s="31">
        <v>0</v>
      </c>
      <c r="O199" s="31">
        <v>0</v>
      </c>
      <c r="P199" s="31">
        <f t="shared" si="133"/>
        <v>1994100</v>
      </c>
      <c r="Q199" s="31">
        <f t="shared" si="134"/>
        <v>1994100</v>
      </c>
      <c r="R199" s="31">
        <v>598230</v>
      </c>
      <c r="S199" s="31">
        <f t="shared" si="135"/>
        <v>1395870</v>
      </c>
      <c r="T199" s="31">
        <f t="shared" si="136"/>
        <v>0</v>
      </c>
      <c r="U199" s="31">
        <f t="shared" si="137"/>
        <v>0</v>
      </c>
    </row>
    <row r="200" spans="1:21" ht="30" customHeight="1">
      <c r="A200" s="38">
        <v>621006</v>
      </c>
      <c r="B200" s="38" t="s">
        <v>229</v>
      </c>
      <c r="C200" s="38" t="s">
        <v>230</v>
      </c>
      <c r="D200" s="30">
        <v>510</v>
      </c>
      <c r="E200" s="31">
        <f t="shared" si="106"/>
        <v>1020000</v>
      </c>
      <c r="F200" s="30">
        <v>510</v>
      </c>
      <c r="G200" s="31">
        <f t="shared" si="107"/>
        <v>1020000</v>
      </c>
      <c r="H200" s="32">
        <v>0.85</v>
      </c>
      <c r="I200" s="31">
        <f t="shared" si="108"/>
        <v>867000</v>
      </c>
      <c r="J200" s="31">
        <f t="shared" si="109"/>
        <v>867000</v>
      </c>
      <c r="K200" s="51"/>
      <c r="L200" s="43">
        <v>867000</v>
      </c>
      <c r="M200" s="43"/>
      <c r="N200" s="31">
        <v>0</v>
      </c>
      <c r="O200" s="31">
        <v>0</v>
      </c>
      <c r="P200" s="31">
        <f t="shared" si="133"/>
        <v>867000</v>
      </c>
      <c r="Q200" s="31">
        <f t="shared" si="134"/>
        <v>867000</v>
      </c>
      <c r="R200" s="31">
        <v>260100</v>
      </c>
      <c r="S200" s="31">
        <f t="shared" si="135"/>
        <v>606900</v>
      </c>
      <c r="T200" s="31">
        <f t="shared" si="136"/>
        <v>0</v>
      </c>
      <c r="U200" s="31">
        <f t="shared" si="137"/>
        <v>0</v>
      </c>
    </row>
    <row r="201" spans="1:21" ht="30" customHeight="1">
      <c r="A201" s="35">
        <v>621004</v>
      </c>
      <c r="B201" s="35" t="s">
        <v>231</v>
      </c>
      <c r="C201" s="35" t="s">
        <v>231</v>
      </c>
      <c r="D201" s="36">
        <f aca="true" t="shared" si="156" ref="D201:K201">D202</f>
        <v>1500</v>
      </c>
      <c r="E201" s="36">
        <f t="shared" si="156"/>
        <v>3000000</v>
      </c>
      <c r="F201" s="36">
        <f t="shared" si="156"/>
        <v>1500</v>
      </c>
      <c r="G201" s="36">
        <f t="shared" si="156"/>
        <v>3000000</v>
      </c>
      <c r="H201" s="37"/>
      <c r="I201" s="36">
        <f aca="true" t="shared" si="157" ref="H201:U201">I202</f>
        <v>2550000</v>
      </c>
      <c r="J201" s="36">
        <f t="shared" si="157"/>
        <v>2550000</v>
      </c>
      <c r="K201" s="36">
        <f t="shared" si="157"/>
        <v>0</v>
      </c>
      <c r="L201" s="36">
        <f t="shared" si="157"/>
        <v>2550000</v>
      </c>
      <c r="M201" s="36">
        <f t="shared" si="157"/>
        <v>0</v>
      </c>
      <c r="N201" s="36">
        <f t="shared" si="157"/>
        <v>0</v>
      </c>
      <c r="O201" s="36">
        <f t="shared" si="157"/>
        <v>0</v>
      </c>
      <c r="P201" s="36">
        <f t="shared" si="157"/>
        <v>2550000</v>
      </c>
      <c r="Q201" s="36">
        <f t="shared" si="157"/>
        <v>2550000</v>
      </c>
      <c r="R201" s="36">
        <f t="shared" si="157"/>
        <v>765000</v>
      </c>
      <c r="S201" s="36">
        <f t="shared" si="157"/>
        <v>1785000</v>
      </c>
      <c r="T201" s="36">
        <f t="shared" si="157"/>
        <v>0</v>
      </c>
      <c r="U201" s="36">
        <f t="shared" si="157"/>
        <v>0</v>
      </c>
    </row>
    <row r="202" spans="1:21" ht="30" customHeight="1">
      <c r="A202" s="38">
        <v>621004</v>
      </c>
      <c r="B202" s="38" t="s">
        <v>231</v>
      </c>
      <c r="C202" s="38" t="s">
        <v>231</v>
      </c>
      <c r="D202" s="30">
        <v>1500</v>
      </c>
      <c r="E202" s="31">
        <f t="shared" si="106"/>
        <v>3000000</v>
      </c>
      <c r="F202" s="30">
        <v>1500</v>
      </c>
      <c r="G202" s="31">
        <f t="shared" si="107"/>
        <v>3000000</v>
      </c>
      <c r="H202" s="32">
        <v>0.85</v>
      </c>
      <c r="I202" s="31">
        <f t="shared" si="108"/>
        <v>2550000</v>
      </c>
      <c r="J202" s="31">
        <f t="shared" si="109"/>
        <v>2550000</v>
      </c>
      <c r="K202" s="51"/>
      <c r="L202" s="43">
        <v>2550000</v>
      </c>
      <c r="M202" s="43"/>
      <c r="N202" s="31">
        <v>0</v>
      </c>
      <c r="O202" s="31">
        <v>0</v>
      </c>
      <c r="P202" s="31">
        <f t="shared" si="133"/>
        <v>2550000</v>
      </c>
      <c r="Q202" s="31">
        <f t="shared" si="134"/>
        <v>2550000</v>
      </c>
      <c r="R202" s="31">
        <v>765000</v>
      </c>
      <c r="S202" s="31">
        <f t="shared" si="135"/>
        <v>1785000</v>
      </c>
      <c r="T202" s="31">
        <f t="shared" si="136"/>
        <v>0</v>
      </c>
      <c r="U202" s="31">
        <f t="shared" si="137"/>
        <v>0</v>
      </c>
    </row>
    <row r="203" spans="1:21" ht="30" customHeight="1">
      <c r="A203" s="35">
        <v>621003</v>
      </c>
      <c r="B203" s="35" t="s">
        <v>232</v>
      </c>
      <c r="C203" s="35" t="s">
        <v>232</v>
      </c>
      <c r="D203" s="36">
        <f aca="true" t="shared" si="158" ref="D203:K203">D204</f>
        <v>2950</v>
      </c>
      <c r="E203" s="36">
        <f t="shared" si="158"/>
        <v>5900000</v>
      </c>
      <c r="F203" s="36">
        <f t="shared" si="158"/>
        <v>3084</v>
      </c>
      <c r="G203" s="36">
        <f t="shared" si="158"/>
        <v>6168000</v>
      </c>
      <c r="H203" s="37"/>
      <c r="I203" s="36">
        <f aca="true" t="shared" si="159" ref="H203:U203">I204</f>
        <v>5015000</v>
      </c>
      <c r="J203" s="36">
        <f t="shared" si="159"/>
        <v>5242800</v>
      </c>
      <c r="K203" s="36">
        <f t="shared" si="159"/>
        <v>0</v>
      </c>
      <c r="L203" s="36">
        <f t="shared" si="159"/>
        <v>5015000</v>
      </c>
      <c r="M203" s="36">
        <f t="shared" si="159"/>
        <v>0</v>
      </c>
      <c r="N203" s="36">
        <f t="shared" si="159"/>
        <v>0</v>
      </c>
      <c r="O203" s="36">
        <f t="shared" si="159"/>
        <v>0</v>
      </c>
      <c r="P203" s="36">
        <f t="shared" si="159"/>
        <v>5242800</v>
      </c>
      <c r="Q203" s="36">
        <f t="shared" si="159"/>
        <v>5242800</v>
      </c>
      <c r="R203" s="36">
        <f t="shared" si="159"/>
        <v>1572840</v>
      </c>
      <c r="S203" s="36">
        <f t="shared" si="159"/>
        <v>3669960</v>
      </c>
      <c r="T203" s="36">
        <f t="shared" si="159"/>
        <v>0</v>
      </c>
      <c r="U203" s="36">
        <f t="shared" si="159"/>
        <v>0</v>
      </c>
    </row>
    <row r="204" spans="1:21" ht="30" customHeight="1">
      <c r="A204" s="38">
        <v>621003</v>
      </c>
      <c r="B204" s="38" t="s">
        <v>232</v>
      </c>
      <c r="C204" s="38" t="s">
        <v>232</v>
      </c>
      <c r="D204" s="30">
        <v>2950</v>
      </c>
      <c r="E204" s="31">
        <f aca="true" t="shared" si="160" ref="E204">D204*2000</f>
        <v>5900000</v>
      </c>
      <c r="F204" s="30">
        <v>3084</v>
      </c>
      <c r="G204" s="31">
        <f aca="true" t="shared" si="161" ref="G204">F204*2000</f>
        <v>6168000</v>
      </c>
      <c r="H204" s="32">
        <v>0.85</v>
      </c>
      <c r="I204" s="31">
        <f aca="true" t="shared" si="162" ref="I203:I204">E204*H204</f>
        <v>5015000</v>
      </c>
      <c r="J204" s="31">
        <f aca="true" t="shared" si="163" ref="J203:J204">G204*H204</f>
        <v>5242800</v>
      </c>
      <c r="K204" s="51"/>
      <c r="L204" s="43">
        <v>5015000</v>
      </c>
      <c r="M204" s="43"/>
      <c r="N204" s="31">
        <v>0</v>
      </c>
      <c r="O204" s="31">
        <v>0</v>
      </c>
      <c r="P204" s="31">
        <f>IF(I204+J204+K204-L204-M204-N204-O204&lt;0,0,I204+J204+K204-L204-M204-N204-O204)</f>
        <v>5242800</v>
      </c>
      <c r="Q204" s="31">
        <f>P204</f>
        <v>5242800</v>
      </c>
      <c r="R204" s="31">
        <v>1572840</v>
      </c>
      <c r="S204" s="31">
        <f>Q204-R204</f>
        <v>3669960</v>
      </c>
      <c r="T204" s="31">
        <f>P204-Q204</f>
        <v>0</v>
      </c>
      <c r="U204" s="31">
        <f>IF(I204+J204+K204-L204-M204-N204-O204&lt;0,-(I204+J204+K204-L204-M204-N204-O204),0)</f>
        <v>0</v>
      </c>
    </row>
    <row r="205" spans="4:21" ht="19.5" customHeight="1">
      <c r="D205" s="66"/>
      <c r="E205" s="66"/>
      <c r="F205" s="66"/>
      <c r="G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</row>
    <row r="206" spans="4:21" ht="19.5" customHeight="1">
      <c r="D206" s="66"/>
      <c r="E206" s="66"/>
      <c r="F206" s="66"/>
      <c r="G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4:21" ht="19.5" customHeight="1">
      <c r="D207" s="66"/>
      <c r="E207" s="66"/>
      <c r="F207" s="66"/>
      <c r="G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</row>
    <row r="208" spans="4:21" ht="19.5" customHeight="1">
      <c r="D208" s="66"/>
      <c r="E208" s="66"/>
      <c r="F208" s="66"/>
      <c r="G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</row>
    <row r="209" spans="4:21" ht="19.5" customHeight="1">
      <c r="D209" s="66"/>
      <c r="E209" s="66"/>
      <c r="F209" s="66"/>
      <c r="G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</row>
    <row r="210" spans="4:21" ht="19.5" customHeight="1">
      <c r="D210" s="66"/>
      <c r="E210" s="66"/>
      <c r="F210" s="66"/>
      <c r="G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</row>
    <row r="211" spans="4:21" ht="19.5" customHeight="1">
      <c r="D211" s="66"/>
      <c r="E211" s="66"/>
      <c r="F211" s="66"/>
      <c r="G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</row>
    <row r="212" spans="4:21" ht="19.5" customHeight="1">
      <c r="D212" s="66"/>
      <c r="E212" s="66"/>
      <c r="F212" s="66"/>
      <c r="G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</row>
    <row r="213" spans="4:21" ht="19.5" customHeight="1">
      <c r="D213" s="66"/>
      <c r="E213" s="66"/>
      <c r="F213" s="66"/>
      <c r="G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</row>
    <row r="214" spans="4:21" ht="19.5" customHeight="1">
      <c r="D214" s="66"/>
      <c r="E214" s="66"/>
      <c r="F214" s="66"/>
      <c r="G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</row>
    <row r="215" spans="4:21" ht="19.5" customHeight="1">
      <c r="D215" s="66"/>
      <c r="E215" s="66"/>
      <c r="F215" s="66"/>
      <c r="G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</row>
    <row r="216" spans="4:21" ht="19.5" customHeight="1">
      <c r="D216" s="66"/>
      <c r="E216" s="66"/>
      <c r="F216" s="66"/>
      <c r="G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</row>
    <row r="217" spans="4:21" ht="19.5" customHeight="1">
      <c r="D217" s="67"/>
      <c r="E217" s="67"/>
      <c r="G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</row>
    <row r="218" spans="4:21" ht="19.5" customHeight="1">
      <c r="D218" s="67"/>
      <c r="E218" s="67"/>
      <c r="G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</row>
    <row r="219" spans="4:21" ht="19.5" customHeight="1">
      <c r="D219" s="67"/>
      <c r="E219" s="67"/>
      <c r="G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</row>
    <row r="220" spans="4:21" ht="19.5" customHeight="1">
      <c r="D220" s="67"/>
      <c r="E220" s="67"/>
      <c r="G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</row>
    <row r="221" spans="4:21" ht="19.5" customHeight="1">
      <c r="D221" s="67"/>
      <c r="E221" s="67"/>
      <c r="G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</row>
    <row r="222" spans="4:21" ht="19.5" customHeight="1">
      <c r="D222" s="67"/>
      <c r="E222" s="67"/>
      <c r="G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</row>
    <row r="223" spans="4:21" ht="19.5" customHeight="1">
      <c r="D223" s="67"/>
      <c r="E223" s="67"/>
      <c r="G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</row>
    <row r="224" spans="4:21" ht="19.5" customHeight="1">
      <c r="D224" s="67"/>
      <c r="E224" s="67"/>
      <c r="G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</row>
    <row r="225" spans="4:21" ht="19.5" customHeight="1">
      <c r="D225" s="67"/>
      <c r="E225" s="67"/>
      <c r="G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</row>
    <row r="226" spans="4:21" ht="19.5" customHeight="1">
      <c r="D226" s="67"/>
      <c r="E226" s="67"/>
      <c r="G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</row>
    <row r="227" spans="4:21" ht="19.5" customHeight="1">
      <c r="D227" s="67"/>
      <c r="E227" s="67"/>
      <c r="G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</row>
    <row r="228" spans="4:21" ht="19.5" customHeight="1">
      <c r="D228" s="67"/>
      <c r="E228" s="67"/>
      <c r="G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</row>
    <row r="229" spans="4:21" ht="19.5" customHeight="1">
      <c r="D229" s="67"/>
      <c r="E229" s="67"/>
      <c r="G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</row>
    <row r="230" spans="4:21" ht="19.5" customHeight="1">
      <c r="D230" s="67"/>
      <c r="E230" s="67"/>
      <c r="G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</row>
    <row r="231" spans="4:21" ht="19.5" customHeight="1">
      <c r="D231" s="67"/>
      <c r="E231" s="67"/>
      <c r="G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</row>
    <row r="232" spans="4:21" ht="19.5" customHeight="1">
      <c r="D232" s="67"/>
      <c r="E232" s="67"/>
      <c r="G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</row>
    <row r="233" spans="4:21" ht="19.5" customHeight="1">
      <c r="D233" s="67"/>
      <c r="E233" s="67"/>
      <c r="G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</row>
    <row r="234" spans="4:21" ht="19.5" customHeight="1">
      <c r="D234" s="67"/>
      <c r="E234" s="67"/>
      <c r="G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</row>
    <row r="235" spans="4:21" ht="19.5" customHeight="1">
      <c r="D235" s="67"/>
      <c r="E235" s="67"/>
      <c r="G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</row>
    <row r="236" spans="4:21" ht="19.5" customHeight="1">
      <c r="D236" s="67"/>
      <c r="E236" s="67"/>
      <c r="G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</row>
    <row r="237" spans="4:21" ht="19.5" customHeight="1">
      <c r="D237" s="67"/>
      <c r="E237" s="67"/>
      <c r="G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</row>
    <row r="238" spans="4:21" ht="19.5" customHeight="1">
      <c r="D238" s="67"/>
      <c r="E238" s="67"/>
      <c r="G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</row>
    <row r="239" spans="4:21" ht="19.5" customHeight="1">
      <c r="D239" s="67"/>
      <c r="E239" s="67"/>
      <c r="G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</row>
    <row r="240" spans="4:21" ht="19.5" customHeight="1">
      <c r="D240" s="67"/>
      <c r="E240" s="67"/>
      <c r="G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</row>
    <row r="241" spans="4:21" ht="19.5" customHeight="1">
      <c r="D241" s="67"/>
      <c r="E241" s="67"/>
      <c r="G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</row>
    <row r="242" spans="4:21" ht="19.5" customHeight="1">
      <c r="D242" s="67"/>
      <c r="E242" s="67"/>
      <c r="G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</row>
    <row r="243" spans="4:21" ht="19.5" customHeight="1">
      <c r="D243" s="67"/>
      <c r="E243" s="67"/>
      <c r="G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</row>
    <row r="244" spans="4:21" ht="19.5" customHeight="1">
      <c r="D244" s="67"/>
      <c r="E244" s="67"/>
      <c r="G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</row>
    <row r="245" spans="4:21" ht="19.5" customHeight="1">
      <c r="D245" s="67"/>
      <c r="E245" s="67"/>
      <c r="G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</row>
    <row r="246" spans="4:21" ht="19.5" customHeight="1">
      <c r="D246" s="67"/>
      <c r="E246" s="67"/>
      <c r="G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</row>
    <row r="247" spans="4:21" ht="19.5" customHeight="1">
      <c r="D247" s="67"/>
      <c r="E247" s="67"/>
      <c r="G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</row>
    <row r="248" spans="4:21" ht="19.5" customHeight="1">
      <c r="D248" s="67"/>
      <c r="E248" s="67"/>
      <c r="G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</row>
    <row r="249" spans="4:21" ht="19.5" customHeight="1">
      <c r="D249" s="67"/>
      <c r="E249" s="67"/>
      <c r="G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</row>
    <row r="250" spans="4:21" ht="19.5" customHeight="1">
      <c r="D250" s="67"/>
      <c r="E250" s="67"/>
      <c r="G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</row>
    <row r="251" spans="4:21" ht="19.5" customHeight="1">
      <c r="D251" s="67"/>
      <c r="E251" s="67"/>
      <c r="G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</row>
    <row r="252" spans="4:21" ht="19.5" customHeight="1">
      <c r="D252" s="67"/>
      <c r="E252" s="67"/>
      <c r="G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</row>
    <row r="253" spans="4:21" ht="19.5" customHeight="1">
      <c r="D253" s="67"/>
      <c r="E253" s="67"/>
      <c r="G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</row>
    <row r="254" spans="4:21" ht="19.5" customHeight="1">
      <c r="D254" s="67"/>
      <c r="E254" s="67"/>
      <c r="G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</row>
    <row r="255" spans="4:21" ht="19.5" customHeight="1">
      <c r="D255" s="67"/>
      <c r="E255" s="67"/>
      <c r="G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</row>
    <row r="256" spans="4:21" ht="19.5" customHeight="1">
      <c r="D256" s="67"/>
      <c r="E256" s="67"/>
      <c r="G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</row>
  </sheetData>
  <sheetProtection/>
  <mergeCells count="24">
    <mergeCell ref="A2:U2"/>
    <mergeCell ref="D4:E4"/>
    <mergeCell ref="F4:G4"/>
    <mergeCell ref="I4:P4"/>
    <mergeCell ref="A8:C8"/>
    <mergeCell ref="A4:A6"/>
    <mergeCell ref="B4:B6"/>
    <mergeCell ref="C4:C6"/>
    <mergeCell ref="D5:D6"/>
    <mergeCell ref="E5:E6"/>
    <mergeCell ref="F5:F6"/>
    <mergeCell ref="G5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T4:T6"/>
    <mergeCell ref="U4:U6"/>
    <mergeCell ref="Q4:S5"/>
  </mergeCells>
  <printOptions/>
  <pageMargins left="0.28" right="0.12" top="0.39" bottom="0.35" header="0.16" footer="0"/>
  <pageSetup fitToHeight="0" fitToWidth="1" orientation="landscape" paperSize="9" scale="3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陈允</dc:creator>
  <cp:keywords/>
  <dc:description/>
  <cp:lastModifiedBy>林瑜</cp:lastModifiedBy>
  <cp:lastPrinted>2018-11-01T07:28:00Z</cp:lastPrinted>
  <dcterms:created xsi:type="dcterms:W3CDTF">2015-11-04T07:26:00Z</dcterms:created>
  <dcterms:modified xsi:type="dcterms:W3CDTF">2019-12-05T08:33:58Z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