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2" sheetId="1" r:id="rId1"/>
    <sheet name="Sheet1" sheetId="2" r:id="rId2"/>
  </sheets>
  <definedNames>
    <definedName name="_xlnm.Print_Titles" localSheetId="0">'2'!$1:$4</definedName>
  </definedNames>
  <calcPr fullCalcOnLoad="1"/>
</workbook>
</file>

<file path=xl/sharedStrings.xml><?xml version="1.0" encoding="utf-8"?>
<sst xmlns="http://schemas.openxmlformats.org/spreadsheetml/2006/main" count="99" uniqueCount="99">
  <si>
    <t>附件：</t>
  </si>
  <si>
    <r>
      <t>提前下达2018</t>
    </r>
    <r>
      <rPr>
        <b/>
        <sz val="20"/>
        <rFont val="宋体"/>
        <family val="0"/>
      </rPr>
      <t>年生态保护补偿资金分配表（分发）</t>
    </r>
  </si>
  <si>
    <t>单位：万元</t>
  </si>
  <si>
    <t>县（市）</t>
  </si>
  <si>
    <t>合计</t>
  </si>
  <si>
    <t>提前下达</t>
  </si>
  <si>
    <t>禁止开发区名单</t>
  </si>
  <si>
    <t>建议事项</t>
  </si>
  <si>
    <t>合　计</t>
  </si>
  <si>
    <t>韶关市</t>
  </si>
  <si>
    <t>曲江区</t>
  </si>
  <si>
    <t>小坑国家森林公园</t>
  </si>
  <si>
    <t>浈江区</t>
  </si>
  <si>
    <t>韶关国家森林公园</t>
  </si>
  <si>
    <t>乐昌市</t>
  </si>
  <si>
    <t>始兴县</t>
  </si>
  <si>
    <t>车八岭国家级自然保护区</t>
  </si>
  <si>
    <t>新丰县</t>
  </si>
  <si>
    <t>河源市</t>
  </si>
  <si>
    <t>和平县</t>
  </si>
  <si>
    <t>东源县</t>
  </si>
  <si>
    <r>
      <t>新丰江国家森林公园、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广东万绿湖国家湿地公园</t>
    </r>
  </si>
  <si>
    <t>梅州市</t>
  </si>
  <si>
    <t>梅县区</t>
  </si>
  <si>
    <t>雁鸣湖国家森林公园</t>
  </si>
  <si>
    <t>平远县</t>
  </si>
  <si>
    <t>南台山森林公园</t>
  </si>
  <si>
    <t>蕉岭县</t>
  </si>
  <si>
    <t>镇山国家森林公园</t>
  </si>
  <si>
    <t>惠州市</t>
  </si>
  <si>
    <t>惠城区</t>
  </si>
  <si>
    <t>惠州西湖风景名胜区</t>
  </si>
  <si>
    <t>惠东县</t>
  </si>
  <si>
    <r>
      <t>御景峰国家森林公园、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惠东港口海龟国家级自然保护区、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惠东港口海龟国际重要湿地</t>
    </r>
  </si>
  <si>
    <t>龙门县</t>
  </si>
  <si>
    <t>南昆山国家森林公园</t>
  </si>
  <si>
    <t>江门市</t>
  </si>
  <si>
    <t>恩平市</t>
  </si>
  <si>
    <t>恩平地热国家地质公园</t>
  </si>
  <si>
    <t>湛江市</t>
  </si>
  <si>
    <t>霞山区</t>
  </si>
  <si>
    <t>三岭山国家森林公园</t>
  </si>
  <si>
    <t>麻章区</t>
  </si>
  <si>
    <r>
      <t>东海岛国家森林公园、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湖光岩风景名胜区、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湛江湖光岩国家地质公园</t>
    </r>
  </si>
  <si>
    <t>茂名市</t>
  </si>
  <si>
    <t>信宜市</t>
  </si>
  <si>
    <t>肇庆市</t>
  </si>
  <si>
    <t>鼎湖区</t>
  </si>
  <si>
    <t>鼎湖山国家级自然保护区</t>
  </si>
  <si>
    <t>端州区</t>
  </si>
  <si>
    <r>
      <t>肇庆星湖风景名胜区、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广东肇庆星湖国家湿地公园</t>
    </r>
  </si>
  <si>
    <t>高要区</t>
  </si>
  <si>
    <t>万有国家森林公园</t>
  </si>
  <si>
    <t>清远市</t>
  </si>
  <si>
    <t>清新区</t>
  </si>
  <si>
    <t>连州市</t>
  </si>
  <si>
    <t>南岭国家级自然保护区</t>
  </si>
  <si>
    <t>阳山县</t>
  </si>
  <si>
    <r>
      <t>阳山国家地质公园、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南岭国家级自然保护区</t>
    </r>
  </si>
  <si>
    <t>云浮市</t>
  </si>
  <si>
    <t>郁南县</t>
  </si>
  <si>
    <t>大王山国家森林公园</t>
  </si>
  <si>
    <t>省直管县</t>
  </si>
  <si>
    <t>南澳县</t>
  </si>
  <si>
    <r>
      <t>南澳海岛国家森林公园、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南澎列岛海洋生态自然保护区</t>
    </r>
  </si>
  <si>
    <t>南雄市</t>
  </si>
  <si>
    <t>孔江国家湿地公园</t>
  </si>
  <si>
    <t>仁化县</t>
  </si>
  <si>
    <r>
      <t>丹霞山国家级自然保护区、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中国丹霞地貌、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丹霞山风景名胜区、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丹霞山世界地质公园</t>
    </r>
  </si>
  <si>
    <t>乳源瑶族自治县</t>
  </si>
  <si>
    <r>
      <t>南岭国家级自然保护区、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南岭国家森林公园、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广东乳源南水湖国家湿地公园、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天井山森林公园</t>
    </r>
  </si>
  <si>
    <t>翁源县</t>
  </si>
  <si>
    <t>龙川县</t>
  </si>
  <si>
    <t>连平县</t>
  </si>
  <si>
    <t>兴宁市</t>
  </si>
  <si>
    <t>神光山国家森林公园</t>
  </si>
  <si>
    <t>丰顺县</t>
  </si>
  <si>
    <t>大埔县</t>
  </si>
  <si>
    <t>海丰县</t>
  </si>
  <si>
    <t>海丰公平大湖国家重要湿地</t>
  </si>
  <si>
    <t>陆河县</t>
  </si>
  <si>
    <t>博罗县</t>
  </si>
  <si>
    <r>
      <t>罗浮山风景名胜区、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象头山国家级自然保护区</t>
    </r>
  </si>
  <si>
    <t>阳春市</t>
  </si>
  <si>
    <t>阳春凌霄岩国家地质公园</t>
  </si>
  <si>
    <t>徐闻县</t>
  </si>
  <si>
    <r>
      <t>湛江红树林国家级自然保护区、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湛江红树林国际重要湿地、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徐闻珊瑚礁国家级自然保护区</t>
    </r>
  </si>
  <si>
    <t>雷州市</t>
  </si>
  <si>
    <r>
      <t>广东雷州九龙山国家湿地公园、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湛江红树林国家级自然保护区、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湛江红树林国际重要湿地、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雷州珍稀海洋生物国家级自然保护区</t>
    </r>
  </si>
  <si>
    <t>封开县</t>
  </si>
  <si>
    <t>德庆县</t>
  </si>
  <si>
    <t>广宁县</t>
  </si>
  <si>
    <t>广宁竹海国家森林公园</t>
  </si>
  <si>
    <t>英德市</t>
  </si>
  <si>
    <r>
      <t>英德国家森林公园、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英德石门台国家级自然保护区</t>
    </r>
  </si>
  <si>
    <t>连山壮族瑶族自治县</t>
  </si>
  <si>
    <t>连南瑶族自治县</t>
  </si>
  <si>
    <t>揭西县</t>
  </si>
  <si>
    <t>大北山森林公园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</si>
</sst>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</numFmts>
  <fonts count="46">
    <font>
      <sz val="12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宋体"/>
      <family val="0"/>
    </font>
    <font>
      <b/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0" fillId="0" borderId="0">
      <alignment/>
      <protection/>
    </xf>
    <xf numFmtId="9" fontId="25" fillId="0" borderId="0" applyFont="0" applyFill="0" applyBorder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0">
      <alignment vertical="center"/>
      <protection/>
    </xf>
    <xf numFmtId="0" fontId="36" fillId="0" borderId="3" applyNumberFormat="0" applyFill="0" applyAlignment="0" applyProtection="0"/>
    <xf numFmtId="0" fontId="26" fillId="0" borderId="0">
      <alignment vertical="center"/>
      <protection/>
    </xf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6" fillId="0" borderId="0">
      <alignment/>
      <protection/>
    </xf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0" borderId="0">
      <alignment vertical="center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9" fontId="0" fillId="0" borderId="0" applyFont="0" applyFill="0" applyBorder="0" applyAlignment="0" applyProtection="0"/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43" fontId="25" fillId="0" borderId="0" applyFont="0" applyFill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20">
    <xf numFmtId="0" fontId="0" fillId="0" borderId="0" xfId="0" applyAlignment="1">
      <alignment vertical="center"/>
    </xf>
    <xf numFmtId="0" fontId="1" fillId="0" borderId="0" xfId="28" applyFont="1" applyAlignment="1">
      <alignment horizontal="center" vertical="center" wrapText="1"/>
      <protection/>
    </xf>
    <xf numFmtId="0" fontId="1" fillId="0" borderId="0" xfId="28" applyFont="1" applyAlignment="1">
      <alignment vertical="center"/>
      <protection/>
    </xf>
    <xf numFmtId="0" fontId="1" fillId="0" borderId="0" xfId="28" applyFont="1" applyAlignment="1">
      <alignment vertical="center" wrapText="1"/>
      <protection/>
    </xf>
    <xf numFmtId="0" fontId="2" fillId="0" borderId="0" xfId="28" applyFont="1" applyAlignment="1">
      <alignment horizontal="left" vertical="center" wrapText="1"/>
      <protection/>
    </xf>
    <xf numFmtId="0" fontId="45" fillId="0" borderId="0" xfId="28" applyFont="1" applyFill="1" applyAlignment="1">
      <alignment horizontal="center" vertical="center"/>
      <protection/>
    </xf>
    <xf numFmtId="0" fontId="2" fillId="0" borderId="0" xfId="28" applyFont="1" applyAlignment="1">
      <alignment horizontal="right" vertical="center"/>
      <protection/>
    </xf>
    <xf numFmtId="0" fontId="2" fillId="0" borderId="9" xfId="28" applyFont="1" applyBorder="1" applyAlignment="1">
      <alignment horizontal="center" vertical="center" wrapText="1"/>
      <protection/>
    </xf>
    <xf numFmtId="0" fontId="4" fillId="0" borderId="9" xfId="28" applyFont="1" applyBorder="1" applyAlignment="1">
      <alignment horizontal="center" vertical="center"/>
      <protection/>
    </xf>
    <xf numFmtId="0" fontId="4" fillId="0" borderId="10" xfId="28" applyFont="1" applyBorder="1" applyAlignment="1">
      <alignment horizontal="center" vertical="center"/>
      <protection/>
    </xf>
    <xf numFmtId="0" fontId="2" fillId="0" borderId="10" xfId="28" applyFont="1" applyBorder="1" applyAlignment="1">
      <alignment horizontal="center" vertical="center" wrapText="1"/>
      <protection/>
    </xf>
    <xf numFmtId="0" fontId="1" fillId="0" borderId="9" xfId="28" applyFont="1" applyBorder="1" applyAlignment="1">
      <alignment horizontal="center" vertical="center"/>
      <protection/>
    </xf>
    <xf numFmtId="0" fontId="4" fillId="0" borderId="9" xfId="28" applyFont="1" applyBorder="1" applyAlignment="1">
      <alignment horizontal="center" vertical="center" wrapText="1"/>
      <protection/>
    </xf>
    <xf numFmtId="176" fontId="4" fillId="0" borderId="9" xfId="22" applyNumberFormat="1" applyFont="1" applyBorder="1" applyAlignment="1">
      <alignment horizontal="center" vertical="center"/>
    </xf>
    <xf numFmtId="176" fontId="4" fillId="0" borderId="9" xfId="22" applyNumberFormat="1" applyFont="1" applyBorder="1" applyAlignment="1">
      <alignment horizontal="right" vertical="center" indent="2"/>
    </xf>
    <xf numFmtId="176" fontId="2" fillId="0" borderId="9" xfId="22" applyNumberFormat="1" applyFont="1" applyBorder="1" applyAlignment="1">
      <alignment horizontal="center" vertical="center"/>
    </xf>
    <xf numFmtId="176" fontId="2" fillId="0" borderId="9" xfId="22" applyNumberFormat="1" applyFont="1" applyBorder="1" applyAlignment="1">
      <alignment horizontal="right" vertical="center" indent="2"/>
    </xf>
    <xf numFmtId="0" fontId="1" fillId="0" borderId="9" xfId="28" applyFont="1" applyBorder="1" applyAlignment="1">
      <alignment vertical="center" wrapText="1"/>
      <protection/>
    </xf>
    <xf numFmtId="176" fontId="4" fillId="0" borderId="9" xfId="28" applyNumberFormat="1" applyFont="1" applyBorder="1" applyAlignment="1">
      <alignment vertical="center"/>
      <protection/>
    </xf>
    <xf numFmtId="0" fontId="2" fillId="0" borderId="0" xfId="28" applyFont="1" applyAlignment="1">
      <alignment horizontal="center" vertical="center" wrapText="1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百分比 2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 2_2016年重点生态功能区转移支付资金分配计算表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 38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7" xfId="71"/>
    <cellStyle name="百分比 3" xfId="72"/>
    <cellStyle name="常规 2" xfId="73"/>
    <cellStyle name="常规 3" xfId="74"/>
    <cellStyle name="常规 38 2" xfId="75"/>
    <cellStyle name="千位分隔 2" xfId="76"/>
    <cellStyle name="常规 4" xfId="77"/>
    <cellStyle name="常规 5" xfId="78"/>
    <cellStyle name="样式 1" xfId="79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64"/>
  <sheetViews>
    <sheetView showGridLines="0" tabSelected="1" zoomScale="90" zoomScaleNormal="90" zoomScaleSheetLayoutView="100" workbookViewId="0" topLeftCell="A1">
      <selection activeCell="A2" sqref="A2:F2"/>
    </sheetView>
  </sheetViews>
  <sheetFormatPr defaultColWidth="9.00390625" defaultRowHeight="14.25"/>
  <cols>
    <col min="1" max="1" width="22.25390625" style="1" customWidth="1"/>
    <col min="2" max="2" width="10.75390625" style="2" hidden="1" customWidth="1"/>
    <col min="3" max="3" width="22.875" style="2" customWidth="1"/>
    <col min="4" max="4" width="36.00390625" style="3" customWidth="1"/>
    <col min="5" max="5" width="13.50390625" style="2" hidden="1" customWidth="1"/>
    <col min="6" max="6" width="14.375" style="2" hidden="1" customWidth="1"/>
    <col min="7" max="251" width="9.00390625" style="2" customWidth="1"/>
    <col min="252" max="252" width="20.50390625" style="2" customWidth="1"/>
    <col min="253" max="253" width="14.875" style="2" customWidth="1"/>
    <col min="254" max="16384" width="15.625" style="2" customWidth="1"/>
  </cols>
  <sheetData>
    <row r="1" ht="14.25">
      <c r="A1" s="4" t="s">
        <v>0</v>
      </c>
    </row>
    <row r="2" spans="1:6" ht="39.75" customHeight="1">
      <c r="A2" s="5" t="s">
        <v>1</v>
      </c>
      <c r="B2" s="5"/>
      <c r="C2" s="5"/>
      <c r="D2" s="5"/>
      <c r="E2" s="5"/>
      <c r="F2" s="5"/>
    </row>
    <row r="3" ht="19.5" customHeight="1">
      <c r="D3" s="6" t="s">
        <v>2</v>
      </c>
    </row>
    <row r="4" spans="1:6" ht="22.5" customHeight="1">
      <c r="A4" s="7" t="s">
        <v>3</v>
      </c>
      <c r="B4" s="8" t="s">
        <v>4</v>
      </c>
      <c r="C4" s="9" t="s">
        <v>5</v>
      </c>
      <c r="D4" s="10" t="s">
        <v>6</v>
      </c>
      <c r="E4" s="11" t="s">
        <v>7</v>
      </c>
      <c r="F4" s="11"/>
    </row>
    <row r="5" spans="1:6" ht="27.75" customHeight="1">
      <c r="A5" s="12" t="s">
        <v>8</v>
      </c>
      <c r="B5" s="13">
        <f>SUM(B6:B63)/2</f>
        <v>270200</v>
      </c>
      <c r="C5" s="14">
        <f>SUM(C6:C63)/2-1</f>
        <v>258199.50000000006</v>
      </c>
      <c r="D5" s="13">
        <f>SUM(D6:D63)/2</f>
        <v>0</v>
      </c>
      <c r="E5" s="13" t="e">
        <f>SUM(E6:E63)</f>
        <v>#REF!</v>
      </c>
      <c r="F5" s="13" t="e">
        <f>SUM(F6:F63)</f>
        <v>#REF!</v>
      </c>
    </row>
    <row r="6" spans="1:6" ht="27.75" customHeight="1">
      <c r="A6" s="12" t="s">
        <v>9</v>
      </c>
      <c r="B6" s="13">
        <v>27750</v>
      </c>
      <c r="C6" s="14">
        <f>SUM(C7:C11)</f>
        <v>26517.579570688376</v>
      </c>
      <c r="D6" s="13">
        <f>SUM(D7:D11)</f>
        <v>0</v>
      </c>
      <c r="E6" s="13"/>
      <c r="F6" s="13"/>
    </row>
    <row r="7" spans="1:6" ht="27.75" customHeight="1">
      <c r="A7" s="7" t="s">
        <v>10</v>
      </c>
      <c r="B7" s="15">
        <v>390</v>
      </c>
      <c r="C7" s="16">
        <f>B7/$B$5*258200</f>
        <v>372.679496669134</v>
      </c>
      <c r="D7" s="17" t="s">
        <v>11</v>
      </c>
      <c r="E7" s="18"/>
      <c r="F7" s="18" t="e">
        <f>#REF!</f>
        <v>#REF!</v>
      </c>
    </row>
    <row r="8" spans="1:6" ht="27.75" customHeight="1">
      <c r="A8" s="7" t="s">
        <v>12</v>
      </c>
      <c r="B8" s="15">
        <v>327</v>
      </c>
      <c r="C8" s="16">
        <f aca="true" t="shared" si="0" ref="C8:C39">B8/$B$5*258200</f>
        <v>312.4774241302739</v>
      </c>
      <c r="D8" s="17" t="s">
        <v>13</v>
      </c>
      <c r="E8" s="18"/>
      <c r="F8" s="18" t="e">
        <f>#REF!</f>
        <v>#REF!</v>
      </c>
    </row>
    <row r="9" spans="1:6" ht="27.75" customHeight="1">
      <c r="A9" s="7" t="s">
        <v>14</v>
      </c>
      <c r="B9" s="15">
        <v>10210</v>
      </c>
      <c r="C9" s="16">
        <f t="shared" si="0"/>
        <v>9756.558105107328</v>
      </c>
      <c r="D9" s="17"/>
      <c r="E9" s="18"/>
      <c r="F9" s="18" t="e">
        <f>#REF!</f>
        <v>#REF!</v>
      </c>
    </row>
    <row r="10" spans="1:6" ht="27.75" customHeight="1">
      <c r="A10" s="7" t="s">
        <v>15</v>
      </c>
      <c r="B10" s="15">
        <v>8512</v>
      </c>
      <c r="C10" s="16">
        <f t="shared" si="0"/>
        <v>8133.968911917099</v>
      </c>
      <c r="D10" s="17" t="s">
        <v>16</v>
      </c>
      <c r="E10" s="18" t="e">
        <f>#REF!</f>
        <v>#REF!</v>
      </c>
      <c r="F10" s="18"/>
    </row>
    <row r="11" spans="1:6" ht="27.75" customHeight="1">
      <c r="A11" s="7" t="s">
        <v>17</v>
      </c>
      <c r="B11" s="15">
        <v>8311</v>
      </c>
      <c r="C11" s="16">
        <f t="shared" si="0"/>
        <v>7941.8956328645445</v>
      </c>
      <c r="D11" s="17"/>
      <c r="E11" s="18" t="e">
        <f>#REF!</f>
        <v>#REF!</v>
      </c>
      <c r="F11" s="18"/>
    </row>
    <row r="12" spans="1:6" ht="27.75" customHeight="1">
      <c r="A12" s="12" t="s">
        <v>18</v>
      </c>
      <c r="B12" s="13">
        <v>10832</v>
      </c>
      <c r="C12" s="14">
        <f>SUM(C13:C14)-1</f>
        <v>10350.934122871948</v>
      </c>
      <c r="D12" s="13">
        <f>SUM(D13:D14)</f>
        <v>0</v>
      </c>
      <c r="E12" s="18"/>
      <c r="F12" s="18"/>
    </row>
    <row r="13" spans="1:6" ht="27.75" customHeight="1">
      <c r="A13" s="7" t="s">
        <v>19</v>
      </c>
      <c r="B13" s="15">
        <v>10302</v>
      </c>
      <c r="C13" s="16">
        <f t="shared" si="0"/>
        <v>9844.472242783124</v>
      </c>
      <c r="D13" s="17"/>
      <c r="E13" s="18"/>
      <c r="F13" s="18" t="e">
        <f>#REF!</f>
        <v>#REF!</v>
      </c>
    </row>
    <row r="14" spans="1:6" ht="29.25" customHeight="1">
      <c r="A14" s="7" t="s">
        <v>20</v>
      </c>
      <c r="B14" s="15">
        <v>530</v>
      </c>
      <c r="C14" s="16">
        <f>B14/$B$5*258200+1</f>
        <v>507.4618800888231</v>
      </c>
      <c r="D14" s="17" t="s">
        <v>21</v>
      </c>
      <c r="E14" s="18"/>
      <c r="F14" s="18" t="e">
        <f>#REF!</f>
        <v>#REF!</v>
      </c>
    </row>
    <row r="15" spans="1:6" ht="27.75" customHeight="1">
      <c r="A15" s="12" t="s">
        <v>22</v>
      </c>
      <c r="B15" s="13">
        <v>18154</v>
      </c>
      <c r="C15" s="14">
        <f>SUM(C16:C18)</f>
        <v>17347.75277572169</v>
      </c>
      <c r="D15" s="13">
        <f>SUM(D16:D18)</f>
        <v>0</v>
      </c>
      <c r="E15" s="18"/>
      <c r="F15" s="18"/>
    </row>
    <row r="16" spans="1:6" ht="27.75" customHeight="1">
      <c r="A16" s="7" t="s">
        <v>23</v>
      </c>
      <c r="B16" s="15">
        <v>408</v>
      </c>
      <c r="C16" s="16">
        <f t="shared" si="0"/>
        <v>389.880088823094</v>
      </c>
      <c r="D16" s="17" t="s">
        <v>24</v>
      </c>
      <c r="E16" s="18"/>
      <c r="F16" s="18" t="e">
        <f>#REF!</f>
        <v>#REF!</v>
      </c>
    </row>
    <row r="17" spans="1:6" ht="27.75" customHeight="1">
      <c r="A17" s="7" t="s">
        <v>25</v>
      </c>
      <c r="B17" s="15">
        <v>8980</v>
      </c>
      <c r="C17" s="16">
        <f t="shared" si="0"/>
        <v>8581.184307920059</v>
      </c>
      <c r="D17" s="17" t="s">
        <v>26</v>
      </c>
      <c r="E17" s="18"/>
      <c r="F17" s="18" t="e">
        <f>#REF!</f>
        <v>#REF!</v>
      </c>
    </row>
    <row r="18" spans="1:6" ht="27.75" customHeight="1">
      <c r="A18" s="7" t="s">
        <v>27</v>
      </c>
      <c r="B18" s="15">
        <v>8766</v>
      </c>
      <c r="C18" s="16">
        <f t="shared" si="0"/>
        <v>8376.688378978533</v>
      </c>
      <c r="D18" s="17" t="s">
        <v>28</v>
      </c>
      <c r="E18" s="18"/>
      <c r="F18" s="18" t="e">
        <f>#REF!</f>
        <v>#REF!</v>
      </c>
    </row>
    <row r="19" spans="1:6" ht="27.75" customHeight="1">
      <c r="A19" s="12" t="s">
        <v>29</v>
      </c>
      <c r="B19" s="13">
        <v>1415</v>
      </c>
      <c r="C19" s="14">
        <f>SUM(C20:C22)+1</f>
        <v>1352.157660991858</v>
      </c>
      <c r="D19" s="13">
        <f>SUM(D20:D22)</f>
        <v>0</v>
      </c>
      <c r="E19" s="18"/>
      <c r="F19" s="18"/>
    </row>
    <row r="20" spans="1:6" ht="27.75" customHeight="1">
      <c r="A20" s="7" t="s">
        <v>30</v>
      </c>
      <c r="B20" s="15">
        <v>384</v>
      </c>
      <c r="C20" s="16">
        <f>B20/$B$5*258200-1</f>
        <v>365.9459659511473</v>
      </c>
      <c r="D20" s="17" t="s">
        <v>31</v>
      </c>
      <c r="E20" s="18"/>
      <c r="F20" s="18" t="e">
        <f>#REF!</f>
        <v>#REF!</v>
      </c>
    </row>
    <row r="21" spans="1:6" ht="40.5" customHeight="1">
      <c r="A21" s="7" t="s">
        <v>32</v>
      </c>
      <c r="B21" s="15">
        <v>641</v>
      </c>
      <c r="C21" s="16">
        <f t="shared" si="0"/>
        <v>612.5321983715766</v>
      </c>
      <c r="D21" s="17" t="s">
        <v>33</v>
      </c>
      <c r="E21" s="18"/>
      <c r="F21" s="18" t="e">
        <f>#REF!</f>
        <v>#REF!</v>
      </c>
    </row>
    <row r="22" spans="1:6" ht="27.75" customHeight="1">
      <c r="A22" s="7" t="s">
        <v>34</v>
      </c>
      <c r="B22" s="15">
        <v>390</v>
      </c>
      <c r="C22" s="16">
        <f t="shared" si="0"/>
        <v>372.679496669134</v>
      </c>
      <c r="D22" s="17" t="s">
        <v>35</v>
      </c>
      <c r="E22" s="18"/>
      <c r="F22" s="18" t="e">
        <f>#REF!</f>
        <v>#REF!</v>
      </c>
    </row>
    <row r="23" spans="1:6" ht="27.75" customHeight="1">
      <c r="A23" s="12" t="s">
        <v>36</v>
      </c>
      <c r="B23" s="13">
        <v>356</v>
      </c>
      <c r="C23" s="14">
        <f>SUM(C24)</f>
        <v>340.18948926720947</v>
      </c>
      <c r="D23" s="13">
        <f>SUM(D24)</f>
        <v>0</v>
      </c>
      <c r="E23" s="18"/>
      <c r="F23" s="18"/>
    </row>
    <row r="24" spans="1:6" ht="27.75" customHeight="1">
      <c r="A24" s="7" t="s">
        <v>37</v>
      </c>
      <c r="B24" s="15">
        <v>356</v>
      </c>
      <c r="C24" s="16">
        <f t="shared" si="0"/>
        <v>340.18948926720947</v>
      </c>
      <c r="D24" s="17" t="s">
        <v>38</v>
      </c>
      <c r="E24" s="18"/>
      <c r="F24" s="18" t="e">
        <f>#REF!</f>
        <v>#REF!</v>
      </c>
    </row>
    <row r="25" spans="1:6" ht="27.75" customHeight="1">
      <c r="A25" s="12" t="s">
        <v>39</v>
      </c>
      <c r="B25" s="13">
        <v>808</v>
      </c>
      <c r="C25" s="14">
        <f>SUM(C26:C27)</f>
        <v>772.1154700222057</v>
      </c>
      <c r="D25" s="13">
        <f>SUM(D26:D27)</f>
        <v>0</v>
      </c>
      <c r="E25" s="18"/>
      <c r="F25" s="18"/>
    </row>
    <row r="26" spans="1:6" ht="27.75" customHeight="1">
      <c r="A26" s="7" t="s">
        <v>40</v>
      </c>
      <c r="B26" s="15">
        <v>275</v>
      </c>
      <c r="C26" s="16">
        <f t="shared" si="0"/>
        <v>262.7868245743893</v>
      </c>
      <c r="D26" s="17" t="s">
        <v>41</v>
      </c>
      <c r="E26" s="18"/>
      <c r="F26" s="18" t="e">
        <f>#REF!</f>
        <v>#REF!</v>
      </c>
    </row>
    <row r="27" spans="1:6" ht="42.75" customHeight="1">
      <c r="A27" s="7" t="s">
        <v>42</v>
      </c>
      <c r="B27" s="15">
        <v>533</v>
      </c>
      <c r="C27" s="16">
        <f t="shared" si="0"/>
        <v>509.3286454478164</v>
      </c>
      <c r="D27" s="17" t="s">
        <v>43</v>
      </c>
      <c r="E27" s="18"/>
      <c r="F27" s="18" t="e">
        <f>#REF!</f>
        <v>#REF!</v>
      </c>
    </row>
    <row r="28" spans="1:6" ht="27.75" customHeight="1">
      <c r="A28" s="12" t="s">
        <v>44</v>
      </c>
      <c r="B28" s="13">
        <v>14435</v>
      </c>
      <c r="C28" s="14">
        <f>SUM(C29)</f>
        <v>13793.919319022945</v>
      </c>
      <c r="D28" s="13">
        <f>SUM(D29)</f>
        <v>0</v>
      </c>
      <c r="E28" s="18"/>
      <c r="F28" s="18"/>
    </row>
    <row r="29" spans="1:6" ht="27.75" customHeight="1">
      <c r="A29" s="7" t="s">
        <v>45</v>
      </c>
      <c r="B29" s="15">
        <v>14435</v>
      </c>
      <c r="C29" s="16">
        <f t="shared" si="0"/>
        <v>13793.919319022945</v>
      </c>
      <c r="D29" s="17"/>
      <c r="E29" s="18" t="e">
        <f>#REF!</f>
        <v>#REF!</v>
      </c>
      <c r="F29" s="18"/>
    </row>
    <row r="30" spans="1:6" ht="27.75" customHeight="1">
      <c r="A30" s="12" t="s">
        <v>46</v>
      </c>
      <c r="B30" s="13">
        <v>1387</v>
      </c>
      <c r="C30" s="14">
        <f>SUM(C31:C33)+1</f>
        <v>1325.4011843079202</v>
      </c>
      <c r="D30" s="13">
        <f>SUM(D31:D33)</f>
        <v>0</v>
      </c>
      <c r="E30" s="18"/>
      <c r="F30" s="18"/>
    </row>
    <row r="31" spans="1:6" ht="27.75" customHeight="1">
      <c r="A31" s="7" t="s">
        <v>47</v>
      </c>
      <c r="B31" s="15">
        <v>431</v>
      </c>
      <c r="C31" s="16">
        <f>B31/$B$5*258200</f>
        <v>411.85862324204294</v>
      </c>
      <c r="D31" s="17" t="s">
        <v>48</v>
      </c>
      <c r="E31" s="18"/>
      <c r="F31" s="18" t="e">
        <f>#REF!</f>
        <v>#REF!</v>
      </c>
    </row>
    <row r="32" spans="1:6" ht="30.75" customHeight="1">
      <c r="A32" s="7" t="s">
        <v>49</v>
      </c>
      <c r="B32" s="15">
        <v>506</v>
      </c>
      <c r="C32" s="16">
        <f>B32/$B$5*258200-1</f>
        <v>482.5277572168764</v>
      </c>
      <c r="D32" s="17" t="s">
        <v>50</v>
      </c>
      <c r="E32" s="18"/>
      <c r="F32" s="18" t="e">
        <f>#REF!</f>
        <v>#REF!</v>
      </c>
    </row>
    <row r="33" spans="1:6" ht="27.75" customHeight="1">
      <c r="A33" s="7" t="s">
        <v>51</v>
      </c>
      <c r="B33" s="15">
        <v>450</v>
      </c>
      <c r="C33" s="16">
        <f t="shared" si="0"/>
        <v>430.01480384900077</v>
      </c>
      <c r="D33" s="17" t="s">
        <v>52</v>
      </c>
      <c r="E33" s="18"/>
      <c r="F33" s="18" t="e">
        <f>#REF!</f>
        <v>#REF!</v>
      </c>
    </row>
    <row r="34" spans="1:6" ht="27.75" customHeight="1">
      <c r="A34" s="12" t="s">
        <v>53</v>
      </c>
      <c r="B34" s="13">
        <v>28615</v>
      </c>
      <c r="C34" s="14">
        <f>SUM(C35:C37)</f>
        <v>27344.16358253146</v>
      </c>
      <c r="D34" s="13">
        <f>SUM(D35:D37)</f>
        <v>0</v>
      </c>
      <c r="E34" s="18"/>
      <c r="F34" s="18"/>
    </row>
    <row r="35" spans="1:6" ht="27.75" customHeight="1">
      <c r="A35" s="7" t="s">
        <v>54</v>
      </c>
      <c r="B35" s="15">
        <v>9689</v>
      </c>
      <c r="C35" s="16">
        <f t="shared" si="0"/>
        <v>9258.696521095486</v>
      </c>
      <c r="D35" s="17"/>
      <c r="E35" s="18" t="e">
        <f>#REF!</f>
        <v>#REF!</v>
      </c>
      <c r="F35" s="18"/>
    </row>
    <row r="36" spans="1:6" ht="27.75" customHeight="1">
      <c r="A36" s="7" t="s">
        <v>55</v>
      </c>
      <c r="B36" s="15">
        <v>9022</v>
      </c>
      <c r="C36" s="16">
        <f t="shared" si="0"/>
        <v>8621.319022945965</v>
      </c>
      <c r="D36" s="17" t="s">
        <v>56</v>
      </c>
      <c r="E36" s="18" t="e">
        <f>#REF!</f>
        <v>#REF!</v>
      </c>
      <c r="F36" s="18"/>
    </row>
    <row r="37" spans="1:6" ht="30.75" customHeight="1">
      <c r="A37" s="7" t="s">
        <v>57</v>
      </c>
      <c r="B37" s="15">
        <v>9904</v>
      </c>
      <c r="C37" s="16">
        <f t="shared" si="0"/>
        <v>9464.148038490008</v>
      </c>
      <c r="D37" s="17" t="s">
        <v>58</v>
      </c>
      <c r="E37" s="18" t="e">
        <f>#REF!</f>
        <v>#REF!</v>
      </c>
      <c r="F37" s="18"/>
    </row>
    <row r="38" spans="1:6" ht="27.75" customHeight="1">
      <c r="A38" s="12" t="s">
        <v>59</v>
      </c>
      <c r="B38" s="13">
        <v>334</v>
      </c>
      <c r="C38" s="14">
        <f>SUM(C39)</f>
        <v>319.16654330125834</v>
      </c>
      <c r="D38" s="13">
        <f>SUM(D39)</f>
        <v>0</v>
      </c>
      <c r="E38" s="18"/>
      <c r="F38" s="18"/>
    </row>
    <row r="39" spans="1:6" ht="27.75" customHeight="1">
      <c r="A39" s="7" t="s">
        <v>60</v>
      </c>
      <c r="B39" s="15">
        <v>334</v>
      </c>
      <c r="C39" s="16">
        <f t="shared" si="0"/>
        <v>319.16654330125834</v>
      </c>
      <c r="D39" s="17" t="s">
        <v>61</v>
      </c>
      <c r="E39" s="18"/>
      <c r="F39" s="18" t="e">
        <f>#REF!</f>
        <v>#REF!</v>
      </c>
    </row>
    <row r="40" spans="1:6" ht="27.75" customHeight="1">
      <c r="A40" s="12" t="s">
        <v>62</v>
      </c>
      <c r="B40" s="13">
        <v>166114</v>
      </c>
      <c r="C40" s="14">
        <f>SUM(C41:C63)-2</f>
        <v>158736.62028127312</v>
      </c>
      <c r="D40" s="13">
        <f>SUM(D41:D63)</f>
        <v>0</v>
      </c>
      <c r="E40" s="18"/>
      <c r="F40" s="18"/>
    </row>
    <row r="41" spans="1:6" ht="30" customHeight="1">
      <c r="A41" s="7" t="s">
        <v>63</v>
      </c>
      <c r="B41" s="15">
        <v>580</v>
      </c>
      <c r="C41" s="16">
        <f aca="true" t="shared" si="1" ref="C40:C63">B41/$B$5*258200</f>
        <v>554.2413027387121</v>
      </c>
      <c r="D41" s="17" t="s">
        <v>64</v>
      </c>
      <c r="E41" s="18"/>
      <c r="F41" s="18" t="e">
        <f>#REF!</f>
        <v>#REF!</v>
      </c>
    </row>
    <row r="42" spans="1:6" ht="27.75" customHeight="1">
      <c r="A42" s="7" t="s">
        <v>65</v>
      </c>
      <c r="B42" s="15">
        <v>9748</v>
      </c>
      <c r="C42" s="16">
        <f t="shared" si="1"/>
        <v>9315.076239822354</v>
      </c>
      <c r="D42" s="17" t="s">
        <v>66</v>
      </c>
      <c r="E42" s="18"/>
      <c r="F42" s="18" t="e">
        <f>#REF!</f>
        <v>#REF!</v>
      </c>
    </row>
    <row r="43" spans="1:6" ht="56.25" customHeight="1">
      <c r="A43" s="7" t="s">
        <v>67</v>
      </c>
      <c r="B43" s="15">
        <v>8804</v>
      </c>
      <c r="C43" s="16">
        <f t="shared" si="1"/>
        <v>8413.00074019245</v>
      </c>
      <c r="D43" s="17" t="s">
        <v>68</v>
      </c>
      <c r="E43" s="18" t="e">
        <f>#REF!</f>
        <v>#REF!</v>
      </c>
      <c r="F43" s="18"/>
    </row>
    <row r="44" spans="1:6" ht="56.25" customHeight="1">
      <c r="A44" s="7" t="s">
        <v>69</v>
      </c>
      <c r="B44" s="15">
        <v>9213</v>
      </c>
      <c r="C44" s="16">
        <f t="shared" si="1"/>
        <v>8803.836417468543</v>
      </c>
      <c r="D44" s="17" t="s">
        <v>70</v>
      </c>
      <c r="E44" s="18"/>
      <c r="F44" s="18" t="e">
        <f>#REF!</f>
        <v>#REF!</v>
      </c>
    </row>
    <row r="45" spans="1:6" ht="27.75" customHeight="1">
      <c r="A45" s="7" t="s">
        <v>71</v>
      </c>
      <c r="B45" s="15">
        <v>9044</v>
      </c>
      <c r="C45" s="16">
        <f t="shared" si="1"/>
        <v>8642.341968911916</v>
      </c>
      <c r="D45" s="17"/>
      <c r="E45" s="18" t="e">
        <f>#REF!</f>
        <v>#REF!</v>
      </c>
      <c r="F45" s="18"/>
    </row>
    <row r="46" spans="1:6" ht="27.75" customHeight="1">
      <c r="A46" s="7" t="s">
        <v>72</v>
      </c>
      <c r="B46" s="15">
        <v>14250</v>
      </c>
      <c r="C46" s="16">
        <f t="shared" si="1"/>
        <v>13617.135455218357</v>
      </c>
      <c r="D46" s="17"/>
      <c r="E46" s="18"/>
      <c r="F46" s="18" t="e">
        <f>#REF!</f>
        <v>#REF!</v>
      </c>
    </row>
    <row r="47" spans="1:6" ht="27.75" customHeight="1">
      <c r="A47" s="7" t="s">
        <v>73</v>
      </c>
      <c r="B47" s="15">
        <v>8726</v>
      </c>
      <c r="C47" s="16">
        <f t="shared" si="1"/>
        <v>8338.464840858624</v>
      </c>
      <c r="D47" s="17"/>
      <c r="E47" s="18"/>
      <c r="F47" s="18" t="e">
        <f>#REF!</f>
        <v>#REF!</v>
      </c>
    </row>
    <row r="48" spans="1:6" ht="27.75" customHeight="1">
      <c r="A48" s="7" t="s">
        <v>74</v>
      </c>
      <c r="B48" s="15">
        <v>16516</v>
      </c>
      <c r="C48" s="16">
        <f t="shared" si="1"/>
        <v>15782.498889711325</v>
      </c>
      <c r="D48" s="17" t="s">
        <v>75</v>
      </c>
      <c r="E48" s="18"/>
      <c r="F48" s="18" t="e">
        <f>#REF!</f>
        <v>#REF!</v>
      </c>
    </row>
    <row r="49" spans="1:6" ht="27.75" customHeight="1">
      <c r="A49" s="7" t="s">
        <v>76</v>
      </c>
      <c r="B49" s="15">
        <v>10834</v>
      </c>
      <c r="C49" s="16">
        <f t="shared" si="1"/>
        <v>10352.845299777942</v>
      </c>
      <c r="D49" s="17"/>
      <c r="E49" s="18" t="e">
        <f>#REF!</f>
        <v>#REF!</v>
      </c>
      <c r="F49" s="18"/>
    </row>
    <row r="50" spans="1:6" ht="27.75" customHeight="1">
      <c r="A50" s="7" t="s">
        <v>77</v>
      </c>
      <c r="B50" s="15">
        <v>10880</v>
      </c>
      <c r="C50" s="16">
        <f t="shared" si="1"/>
        <v>10396.80236861584</v>
      </c>
      <c r="D50" s="17"/>
      <c r="E50" s="18" t="e">
        <f>#REF!</f>
        <v>#REF!</v>
      </c>
      <c r="F50" s="18"/>
    </row>
    <row r="51" spans="1:6" ht="27.75" customHeight="1">
      <c r="A51" s="7" t="s">
        <v>78</v>
      </c>
      <c r="B51" s="15">
        <v>326</v>
      </c>
      <c r="C51" s="16">
        <f>B51/$B$5*258200+1</f>
        <v>312.5218356772761</v>
      </c>
      <c r="D51" s="17" t="s">
        <v>79</v>
      </c>
      <c r="E51" s="18"/>
      <c r="F51" s="18" t="e">
        <f>#REF!</f>
        <v>#REF!</v>
      </c>
    </row>
    <row r="52" spans="1:6" ht="27.75" customHeight="1">
      <c r="A52" s="7" t="s">
        <v>80</v>
      </c>
      <c r="B52" s="15">
        <v>9227</v>
      </c>
      <c r="C52" s="16">
        <f t="shared" si="1"/>
        <v>8817.21465581051</v>
      </c>
      <c r="D52" s="17"/>
      <c r="E52" s="18" t="e">
        <f>#REF!</f>
        <v>#REF!</v>
      </c>
      <c r="F52" s="18"/>
    </row>
    <row r="53" spans="1:6" ht="29.25" customHeight="1">
      <c r="A53" s="7" t="s">
        <v>81</v>
      </c>
      <c r="B53" s="15">
        <v>619</v>
      </c>
      <c r="C53" s="16">
        <f t="shared" si="1"/>
        <v>591.5092524056255</v>
      </c>
      <c r="D53" s="17" t="s">
        <v>82</v>
      </c>
      <c r="E53" s="18"/>
      <c r="F53" s="18" t="e">
        <f>#REF!</f>
        <v>#REF!</v>
      </c>
    </row>
    <row r="54" spans="1:6" ht="27.75" customHeight="1">
      <c r="A54" s="7" t="s">
        <v>83</v>
      </c>
      <c r="B54" s="15">
        <v>403</v>
      </c>
      <c r="C54" s="16">
        <f>B54/$B$5*258200+1</f>
        <v>386.1021465581051</v>
      </c>
      <c r="D54" s="17" t="s">
        <v>84</v>
      </c>
      <c r="E54" s="18"/>
      <c r="F54" s="18" t="e">
        <f>#REF!</f>
        <v>#REF!</v>
      </c>
    </row>
    <row r="55" spans="1:6" ht="45.75" customHeight="1">
      <c r="A55" s="7" t="s">
        <v>85</v>
      </c>
      <c r="B55" s="15">
        <v>552</v>
      </c>
      <c r="C55" s="16">
        <f t="shared" si="1"/>
        <v>527.4848260547742</v>
      </c>
      <c r="D55" s="17" t="s">
        <v>86</v>
      </c>
      <c r="E55" s="18"/>
      <c r="F55" s="18" t="e">
        <f>#REF!</f>
        <v>#REF!</v>
      </c>
    </row>
    <row r="56" spans="1:6" ht="55.5" customHeight="1">
      <c r="A56" s="7" t="s">
        <v>87</v>
      </c>
      <c r="B56" s="15">
        <v>716</v>
      </c>
      <c r="C56" s="16">
        <f t="shared" si="1"/>
        <v>684.20133234641</v>
      </c>
      <c r="D56" s="17" t="s">
        <v>88</v>
      </c>
      <c r="E56" s="18"/>
      <c r="F56" s="18" t="e">
        <f>#REF!</f>
        <v>#REF!</v>
      </c>
    </row>
    <row r="57" spans="1:6" ht="27.75" customHeight="1">
      <c r="A57" s="7" t="s">
        <v>89</v>
      </c>
      <c r="B57" s="15">
        <v>9241</v>
      </c>
      <c r="C57" s="16">
        <f t="shared" si="1"/>
        <v>8830.59289415248</v>
      </c>
      <c r="D57" s="17"/>
      <c r="E57" s="18" t="e">
        <f>#REF!</f>
        <v>#REF!</v>
      </c>
      <c r="F57" s="18"/>
    </row>
    <row r="58" spans="1:6" ht="27.75" customHeight="1">
      <c r="A58" s="7" t="s">
        <v>90</v>
      </c>
      <c r="B58" s="15">
        <v>8156</v>
      </c>
      <c r="C58" s="16">
        <f t="shared" si="1"/>
        <v>7793.779422649888</v>
      </c>
      <c r="D58" s="17"/>
      <c r="E58" s="18" t="e">
        <f>#REF!</f>
        <v>#REF!</v>
      </c>
      <c r="F58" s="18"/>
    </row>
    <row r="59" spans="1:6" ht="27.75" customHeight="1">
      <c r="A59" s="7" t="s">
        <v>91</v>
      </c>
      <c r="B59" s="15">
        <v>9052</v>
      </c>
      <c r="C59" s="16">
        <f t="shared" si="1"/>
        <v>8649.9866765359</v>
      </c>
      <c r="D59" s="17" t="s">
        <v>92</v>
      </c>
      <c r="E59" s="18" t="e">
        <f>#REF!</f>
        <v>#REF!</v>
      </c>
      <c r="F59" s="18"/>
    </row>
    <row r="60" spans="1:6" ht="31.5" customHeight="1">
      <c r="A60" s="7" t="s">
        <v>93</v>
      </c>
      <c r="B60" s="15">
        <v>649</v>
      </c>
      <c r="C60" s="16">
        <f t="shared" si="1"/>
        <v>620.1769059955589</v>
      </c>
      <c r="D60" s="17" t="s">
        <v>94</v>
      </c>
      <c r="E60" s="18"/>
      <c r="F60" s="18" t="e">
        <f>#REF!</f>
        <v>#REF!</v>
      </c>
    </row>
    <row r="61" spans="1:6" ht="33" customHeight="1">
      <c r="A61" s="7" t="s">
        <v>95</v>
      </c>
      <c r="B61" s="15">
        <v>7833</v>
      </c>
      <c r="C61" s="16">
        <f t="shared" si="1"/>
        <v>7485.124352331606</v>
      </c>
      <c r="D61" s="17"/>
      <c r="E61" s="18" t="e">
        <f>#REF!</f>
        <v>#REF!</v>
      </c>
      <c r="F61" s="18"/>
    </row>
    <row r="62" spans="1:6" ht="33" customHeight="1">
      <c r="A62" s="7" t="s">
        <v>96</v>
      </c>
      <c r="B62" s="15">
        <v>8120</v>
      </c>
      <c r="C62" s="16">
        <f t="shared" si="1"/>
        <v>7759.378238341969</v>
      </c>
      <c r="D62" s="17"/>
      <c r="E62" s="18" t="e">
        <f>#REF!</f>
        <v>#REF!</v>
      </c>
      <c r="F62" s="18"/>
    </row>
    <row r="63" spans="1:6" ht="27.75" customHeight="1">
      <c r="A63" s="7" t="s">
        <v>97</v>
      </c>
      <c r="B63" s="15">
        <v>12625</v>
      </c>
      <c r="C63" s="16">
        <f t="shared" si="1"/>
        <v>12064.304219096966</v>
      </c>
      <c r="D63" s="17" t="s">
        <v>98</v>
      </c>
      <c r="E63" s="18" t="e">
        <f>#REF!</f>
        <v>#REF!</v>
      </c>
      <c r="F63" s="18"/>
    </row>
    <row r="64" ht="30" customHeight="1">
      <c r="A64" s="19"/>
    </row>
  </sheetData>
  <sheetProtection/>
  <mergeCells count="2">
    <mergeCell ref="A2:F2"/>
    <mergeCell ref="E4:F4"/>
  </mergeCells>
  <printOptions horizontalCentered="1"/>
  <pageMargins left="0.31" right="0.31" top="0.75" bottom="0.75" header="0.31" footer="0.31"/>
  <pageSetup blackAndWhite="1" orientation="portrait" paperSize="9" scale="75"/>
  <colBreaks count="1" manualBreakCount="1"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毛俊伟</dc:creator>
  <cp:keywords/>
  <dc:description/>
  <cp:lastModifiedBy>Administrator</cp:lastModifiedBy>
  <cp:lastPrinted>2017-09-22T08:25:00Z</cp:lastPrinted>
  <dcterms:created xsi:type="dcterms:W3CDTF">2013-10-17T03:38:00Z</dcterms:created>
  <dcterms:modified xsi:type="dcterms:W3CDTF">2019-03-08T15:42:24Z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