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定稿" sheetId="1" r:id="rId1"/>
  </sheets>
  <definedNames>
    <definedName name="_xlnm.Print_Titles" localSheetId="0">定稿!$3:5</definedName>
    <definedName name="_xlnm._FilterDatabase" localSheetId="0" hidden="1">定稿!$A$5:$K$192</definedName>
  </definedNames>
  <calcPr calcId="144525"/>
  <extLst/>
</workbook>
</file>

<file path=xl/sharedStrings.xml><?xml version="1.0" encoding="utf-8"?>
<sst xmlns="http://schemas.openxmlformats.org/spreadsheetml/2006/main" count="176">
  <si>
    <t>附件3：</t>
  </si>
  <si>
    <t>广东省中等职业学校2017年残疾学生免学费补助资金提前下达安排表</t>
  </si>
  <si>
    <t>单位：人、元</t>
  </si>
  <si>
    <t>地区</t>
  </si>
  <si>
    <t>残疾学生免学费人数</t>
  </si>
  <si>
    <t>残疾学生免学费资金合计
（按3850元标准）</t>
  </si>
  <si>
    <t>省级以上财政分担比例（%）</t>
  </si>
  <si>
    <t>省级以上财政2017年应安排残疾学生免学费资金</t>
  </si>
  <si>
    <t>省级以上财政2016年应安排残疾学生免学费资金</t>
  </si>
  <si>
    <t>2016年已下达残疾学生免学费资金
粤财教[2015]503号
粤财教[2016]291号</t>
  </si>
  <si>
    <t>省级以上财政2016年清算普通学生免学费资金</t>
  </si>
  <si>
    <t>省级以上财政2017年应下达普通学生免学费资金</t>
  </si>
  <si>
    <t>备注</t>
  </si>
  <si>
    <t>A</t>
  </si>
  <si>
    <t>B</t>
  </si>
  <si>
    <t>C=B*3850</t>
  </si>
  <si>
    <t>D</t>
  </si>
  <si>
    <t>E=C*D</t>
  </si>
  <si>
    <t>F=C*D</t>
  </si>
  <si>
    <t>G</t>
  </si>
  <si>
    <t>H=F-G</t>
  </si>
  <si>
    <t>I=E+H&gt;0</t>
  </si>
  <si>
    <t>J</t>
  </si>
  <si>
    <t>合计</t>
  </si>
  <si>
    <t>广州市</t>
  </si>
  <si>
    <t>广州市辖区</t>
  </si>
  <si>
    <t>越秀区</t>
  </si>
  <si>
    <t>海珠区</t>
  </si>
  <si>
    <t>荔湾区</t>
  </si>
  <si>
    <t>天河区</t>
  </si>
  <si>
    <t>待以后年度结转使用。</t>
  </si>
  <si>
    <t>白云区</t>
  </si>
  <si>
    <t>黄埔区</t>
  </si>
  <si>
    <t>番禺区</t>
  </si>
  <si>
    <t>花都区</t>
  </si>
  <si>
    <t>增城区</t>
  </si>
  <si>
    <t>从化区</t>
  </si>
  <si>
    <t>南沙区</t>
  </si>
  <si>
    <t>珠海市</t>
  </si>
  <si>
    <t>珠海市辖区</t>
  </si>
  <si>
    <t>香洲区</t>
  </si>
  <si>
    <t>斗门区</t>
  </si>
  <si>
    <t>汕头市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</si>
  <si>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</si>
  <si>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</si>
  <si>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</si>
  <si>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</si>
  <si>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</si>
  <si>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</si>
  <si>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</si>
  <si>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</si>
  <si>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</si>
  <si>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</si>
  <si>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</si>
  <si>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</si>
  <si>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</si>
  <si>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</si>
  <si>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</si>
  <si>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</si>
  <si>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韶关市辖区</t>
  </si>
  <si>
    <t>乐昌市</t>
  </si>
  <si>
    <t>曲江区</t>
  </si>
  <si>
    <t>新丰县</t>
  </si>
  <si>
    <t>始兴县</t>
  </si>
  <si>
    <t>翁源县</t>
  </si>
  <si>
    <t>乳源县</t>
  </si>
  <si>
    <t>乳源瑶族自治县</t>
  </si>
  <si>
    <t>南雄市</t>
  </si>
  <si>
    <t>仁化县</t>
  </si>
  <si>
    <t>河源市</t>
  </si>
  <si>
    <t>河源市辖区</t>
  </si>
  <si>
    <t>东源县</t>
  </si>
  <si>
    <t>和平县</t>
  </si>
  <si>
    <t>连平县</t>
  </si>
  <si>
    <t>龙川县</t>
  </si>
  <si>
    <t>紫金县</t>
  </si>
  <si>
    <t>梅州市</t>
  </si>
  <si>
    <t>梅州市辖区</t>
  </si>
  <si>
    <t>梅江区</t>
  </si>
  <si>
    <t>梅县区</t>
  </si>
  <si>
    <t>蕉岭县</t>
  </si>
  <si>
    <t>平远县</t>
  </si>
  <si>
    <t>大埔县</t>
  </si>
  <si>
    <t>兴宁市</t>
  </si>
  <si>
    <t>五华县</t>
  </si>
  <si>
    <t>丰顺县</t>
  </si>
  <si>
    <t>惠州市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</si>
  <si>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</si>
  <si>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</si>
  <si>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</si>
  <si>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</si>
  <si>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</si>
  <si>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</si>
  <si>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</si>
  <si>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汕尾市辖区</t>
  </si>
  <si>
    <t>城区</t>
  </si>
  <si>
    <t>海丰县</t>
  </si>
  <si>
    <t>陆丰市</t>
  </si>
  <si>
    <t>陆河县</t>
  </si>
  <si>
    <t>东莞市</t>
  </si>
  <si>
    <t>中山市</t>
  </si>
  <si>
    <t>江门市</t>
  </si>
  <si>
    <t>江门市辖区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</si>
  <si>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</si>
  <si>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</si>
  <si>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</si>
  <si>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</si>
  <si>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</si>
  <si>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</si>
  <si>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</si>
  <si>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阳江市辖区</t>
  </si>
  <si>
    <t>江城区</t>
  </si>
  <si>
    <t>阳东区</t>
  </si>
  <si>
    <t>阳西县</t>
  </si>
  <si>
    <t>阳春市</t>
  </si>
  <si>
    <t>湛江市</t>
  </si>
  <si>
    <t>湛江市辖区</t>
  </si>
  <si>
    <t>赤坎区</t>
  </si>
  <si>
    <t>霞山区</t>
  </si>
  <si>
    <t>霞山区(开发区)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</si>
  <si>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</si>
  <si>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</si>
  <si>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</si>
  <si>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</si>
  <si>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</si>
  <si>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</si>
  <si>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</si>
  <si>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</si>
  <si>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茂名市辖区</t>
  </si>
  <si>
    <t>茂南区</t>
  </si>
  <si>
    <t>电白县</t>
  </si>
  <si>
    <t>信宜市</t>
  </si>
  <si>
    <t>茂港区</t>
  </si>
  <si>
    <t>化州市</t>
  </si>
  <si>
    <t>高州市</t>
  </si>
  <si>
    <t>肇庆市</t>
  </si>
  <si>
    <t>肇庆市辖区</t>
  </si>
  <si>
    <t>端州区</t>
  </si>
  <si>
    <t>高要市</t>
  </si>
  <si>
    <t>四会市</t>
  </si>
  <si>
    <t>鼎湖区</t>
  </si>
  <si>
    <t>广宁县</t>
  </si>
  <si>
    <t>德庆县</t>
  </si>
  <si>
    <t>封开县</t>
  </si>
  <si>
    <t>怀集县</t>
  </si>
  <si>
    <t>清远市</t>
  </si>
  <si>
    <t>清远市辖区</t>
  </si>
  <si>
    <t>清新区</t>
  </si>
  <si>
    <t>连州市</t>
  </si>
  <si>
    <t>佛冈县</t>
  </si>
  <si>
    <t>阳山县</t>
  </si>
  <si>
    <t>连山县</t>
  </si>
  <si>
    <t>连山壮族瑶族自治县</t>
  </si>
  <si>
    <t>连南县</t>
  </si>
  <si>
    <t>连南瑶族自治县</t>
  </si>
  <si>
    <t>英德市</t>
  </si>
  <si>
    <t>潮州市</t>
  </si>
  <si>
    <t>潮州市辖区</t>
  </si>
  <si>
    <t>潮安区</t>
  </si>
  <si>
    <t>湘桥区</t>
  </si>
  <si>
    <t>饶平县</t>
  </si>
  <si>
    <t>揭阳市</t>
  </si>
  <si>
    <t>揭阳市辖区</t>
  </si>
  <si>
    <t>榕城区</t>
  </si>
  <si>
    <t>榕城区(蓝城区)</t>
  </si>
  <si>
    <t>揭东区</t>
  </si>
  <si>
    <t>惠来县</t>
  </si>
  <si>
    <t>普宁市</t>
  </si>
  <si>
    <t>揭西县</t>
  </si>
  <si>
    <t>云浮市</t>
  </si>
  <si>
    <t>云浮市辖区</t>
  </si>
  <si>
    <t>云城区</t>
  </si>
  <si>
    <t>郁南县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</si>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</sst>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6">
    <numFmt numFmtId="176" formatCode="#,##0.0_ ;[Red]\-#,##0.0\ "/>
    <numFmt numFmtId="177" formatCode="#,##0_ ;[Red]\-#,##0\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2"/>
      <name val="宋体"/>
      <charset val="134"/>
    </font>
    <font>
      <sz val="12"/>
      <name val="方正姚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9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5" fillId="0" borderId="1" xfId="4" applyNumberFormat="1" applyFont="1" applyFill="1" applyBorder="1" applyAlignment="1" applyProtection="1">
      <alignment horizontal="center" vertical="center" wrapText="1"/>
    </xf>
    <xf numFmtId="176" fontId="5" fillId="0" borderId="1" xfId="4" applyNumberFormat="1" applyFont="1" applyFill="1" applyBorder="1" applyAlignment="1" applyProtection="1">
      <alignment horizontal="center" vertical="center" wrapText="1"/>
    </xf>
    <xf numFmtId="177" fontId="5" fillId="0" borderId="1" xfId="4" applyNumberFormat="1" applyFont="1" applyFill="1" applyBorder="1" applyAlignment="1" applyProtection="1">
      <alignment horizontal="center" vertical="center"/>
    </xf>
    <xf numFmtId="177" fontId="6" fillId="0" borderId="1" xfId="4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>
      <alignment horizontal="right" vertical="center"/>
    </xf>
    <xf numFmtId="9" fontId="6" fillId="0" borderId="1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 applyProtection="1">
      <alignment horizontal="center" vertical="center" wrapText="1"/>
    </xf>
    <xf numFmtId="176" fontId="6" fillId="0" borderId="1" xfId="8" applyNumberFormat="1" applyFont="1" applyFill="1" applyBorder="1" applyAlignment="1" applyProtection="1">
      <alignment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177" fontId="0" fillId="0" borderId="0" xfId="0" applyNumberFormat="1">
      <alignment vertical="center"/>
    </xf>
    <xf numFmtId="176" fontId="3" fillId="0" borderId="0" xfId="0" applyNumberFormat="1" applyFont="1" applyBorder="1" applyAlignment="1">
      <alignment horizontal="right" vertical="center"/>
    </xf>
    <xf numFmtId="177" fontId="6" fillId="0" borderId="1" xfId="8" applyNumberFormat="1" applyFont="1" applyFill="1" applyBorder="1" applyAlignment="1" applyProtection="1">
      <alignment horizontal="right" vertical="center" wrapText="1"/>
    </xf>
    <xf numFmtId="177" fontId="6" fillId="0" borderId="1" xfId="4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>
      <alignment vertical="center"/>
    </xf>
    <xf numFmtId="177" fontId="6" fillId="0" borderId="1" xfId="7" applyNumberFormat="1" applyFont="1" applyFill="1" applyBorder="1" applyAlignment="1" applyProtection="1">
      <alignment horizontal="left" vertical="center" wrapText="1"/>
    </xf>
  </cellXfs>
  <cellStyles count="10">
    <cellStyle name="常规" xfId="0" builtinId="0"/>
    <cellStyle name="千位分隔" xfId="1" builtinId="3"/>
    <cellStyle name="货币" xfId="2" builtinId="4"/>
    <cellStyle name="千位分隔[0]" xfId="3" builtinId="6"/>
    <cellStyle name="常规_附件2：广东省中等职业教育2016年国家助学金安排表 2" xfId="4"/>
    <cellStyle name="百分比" xfId="5" builtinId="5"/>
    <cellStyle name="货币[0]" xfId="6" builtinId="7"/>
    <cellStyle name="常规_地市附件3" xfId="7"/>
    <cellStyle name="常规 2" xfId="8"/>
    <cellStyle name="常规 4" xf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  <pageSetUpPr fitToPage="1"/>
  </sheetPr>
  <dimension ref="A1:K192"/>
  <sheetViews>
    <sheetView tabSelected="1" zoomScale="90" zoomScaleNormal="90" workbookViewId="0">
      <selection activeCell="A128" sqref="A128"/>
    </sheetView>
  </sheetViews>
  <sheetFormatPr defaultColWidth="9" defaultRowHeight="14.25"/>
  <cols>
    <col min="1" max="1" width="20.5" style="4" customWidth="1"/>
    <col min="2" max="2" width="13.625" style="4" customWidth="1"/>
    <col min="3" max="3" width="20.625" style="5" customWidth="1"/>
    <col min="4" max="4" width="13.625" style="4" customWidth="1"/>
    <col min="5" max="7" width="20.625" style="6" customWidth="1"/>
    <col min="8" max="10" width="20.625" style="7" customWidth="1"/>
  </cols>
  <sheetData>
    <row r="1" ht="23.25" customHeight="1" spans="1:10">
      <c r="A1" s="4" t="s">
        <v>0</v>
      </c>
      <c r="C1" s="4"/>
      <c r="E1" s="4"/>
      <c r="F1" s="4"/>
      <c r="G1" s="4"/>
      <c r="H1" s="4"/>
      <c r="I1" s="4"/>
      <c r="J1" s="4"/>
    </row>
    <row r="2" ht="57.7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34"/>
    </row>
    <row r="3" s="1" customFormat="1" ht="29.25" customHeight="1" spans="1:10">
      <c r="A3" s="9"/>
      <c r="B3" s="9"/>
      <c r="C3" s="10"/>
      <c r="D3" s="9"/>
      <c r="E3" s="11"/>
      <c r="F3" s="11"/>
      <c r="G3" s="11"/>
      <c r="H3" s="12"/>
      <c r="I3" s="12"/>
      <c r="J3" s="35" t="s">
        <v>2</v>
      </c>
    </row>
    <row r="4" s="2" customFormat="1" ht="70.5" customHeight="1" spans="1:10">
      <c r="A4" s="13" t="s">
        <v>3</v>
      </c>
      <c r="B4" s="14" t="s">
        <v>4</v>
      </c>
      <c r="C4" s="15" t="s">
        <v>5</v>
      </c>
      <c r="D4" s="13" t="s">
        <v>6</v>
      </c>
      <c r="E4" s="16" t="s">
        <v>7</v>
      </c>
      <c r="F4" s="16" t="s">
        <v>8</v>
      </c>
      <c r="G4" s="17" t="s">
        <v>9</v>
      </c>
      <c r="H4" s="18" t="s">
        <v>10</v>
      </c>
      <c r="I4" s="18" t="s">
        <v>11</v>
      </c>
      <c r="J4" s="16" t="s">
        <v>12</v>
      </c>
    </row>
    <row r="5" s="2" customFormat="1" ht="30.75" customHeight="1" spans="1:10">
      <c r="A5" s="19" t="s">
        <v>13</v>
      </c>
      <c r="B5" s="20" t="s">
        <v>14</v>
      </c>
      <c r="C5" s="21" t="s">
        <v>15</v>
      </c>
      <c r="D5" s="19" t="s">
        <v>16</v>
      </c>
      <c r="E5" s="22" t="s">
        <v>17</v>
      </c>
      <c r="F5" s="22" t="s">
        <v>18</v>
      </c>
      <c r="G5" s="23" t="s">
        <v>19</v>
      </c>
      <c r="H5" s="23" t="s">
        <v>20</v>
      </c>
      <c r="I5" s="23" t="s">
        <v>21</v>
      </c>
      <c r="J5" s="23" t="s">
        <v>22</v>
      </c>
    </row>
    <row r="6" s="3" customFormat="1" ht="21.95" customHeight="1" spans="1:10">
      <c r="A6" s="24" t="s">
        <v>23</v>
      </c>
      <c r="B6" s="24">
        <f>B7+B20+B24+B32+B34+B40+B42+B50+B52+B54+B56+B62+B64+B66+B72+B74+B76+B78+B80+B86+B88+B93+B95+B97+B99+B101+B109+B114+B116+B127+B129+B131+B137+B139+B141+B149+B151+B153+B155+B161+B163+B165+B167+B171+B173+B180+B182+B184+B189+B191+B48+B60+B91+B125+B147+B178</f>
        <v>1450</v>
      </c>
      <c r="C6" s="24">
        <f t="shared" ref="C6:I6" si="0">C7+C20+C24+C32+C34+C40+C42+C50+C52+C54+C56+C62+C64+C66+C72+C74+C76+C78+C80+C86+C88+C93+C95+C97+C99+C101+C109+C114+C116+C127+C129+C131+C137+C139+C141+C149+C151+C153+C155+C161+C163+C165+C167+C171+C173+C180+C182+C184+C189+C191+C48+C60+C91+C125+C147+C178</f>
        <v>5582500</v>
      </c>
      <c r="D6" s="24"/>
      <c r="E6" s="25">
        <f>E7+E20+E24+E32+E34+E40+E42+E50+E52+E54+E56+E62+E64+E66+E72+E74+E76+E78+E80+E86+E88+E93+E95+E97+E99+E101+E109+E114+E116+E127+E129+E131+E137+E139+E141+E149+E151+E153+E155+E161+E163+E165+E167+E171+E173+E180+E182+E184+E189+E191+E48+E60+E91+E125+E147+E178</f>
        <v>1889156.5</v>
      </c>
      <c r="F6" s="25">
        <f>F7+F20+F24+F32+F34+F40+F42+F50+F52+F54+F56+F62+F64+F66+F72+F74+F76+F78+F80+F86+F88+F93+F95+F97+F99+F101+F109+F114+F116+F127+F129+F131+F137+F139+F141+F149+F151+F153+F155+F161+F163+F165+F167+F171+F173+F180+F182+F184+F189+F191+F48+F60+F91+F125+F147+F178</f>
        <v>1889156.5</v>
      </c>
      <c r="G6" s="25">
        <f>G7+G20+G24+G32+G34+G40+G42+G50+G52+G54+G56+G62+G64+G66+G72+G74+G76+G78+G80+G86+G88+G93+G95+G97+G99+G101+G109+G114+G116+G127+G129+G131+G137+G139+G141+G149+G151+G153+G155+G161+G163+G165+G167+G171+G173+G180+G182+G184+G189+G191+G48+G60+G91+G125+G147+G178</f>
        <v>1900167.5</v>
      </c>
      <c r="H6" s="25">
        <f>H7+H20+H24+H32+H34+H40+H42+H50+H52+H54+H56+H62+H64+H66+H72+H74+H76+H78+H80+H86+H88+H93+H95+H97+H99+H101+H109+H114+H116+H127+H129+H131+H137+H139+H141+H149+H151+H153+H155+H161+H163+H165+H167+H171+H173+H180+H182+H184+H189+H191+H48+H60+H91+H125+H147+H178</f>
        <v>-11011.0000000001</v>
      </c>
      <c r="I6" s="25">
        <f>I7+I20+I24+I32+I34+I40+I42+I50+I52+I54+I56+I62+I64+I66+I72+I74+I76+I78+I80+I86+I88+I93+I95+I97+I99+I101+I109+I114+I116+I127+I129+I131+I137+I139+I141+I149+I151+I153+I155+I161+I163+I165+I167+I171+I173+I180+I182+I184+I189+I191+I48+I60+I91+I125+I147+I178</f>
        <v>2127625.5</v>
      </c>
      <c r="J6" s="25"/>
    </row>
    <row r="7" s="3" customFormat="1" ht="21.95" customHeight="1" spans="1:10">
      <c r="A7" s="26" t="s">
        <v>24</v>
      </c>
      <c r="B7" s="24">
        <f t="shared" ref="B7:I7" si="1">SUM(B8:B19)</f>
        <v>406</v>
      </c>
      <c r="C7" s="24">
        <f>SUM(C8:C19)</f>
        <v>1563100</v>
      </c>
      <c r="D7" s="24"/>
      <c r="E7" s="25">
        <f>SUM(E8:E19)</f>
        <v>156310</v>
      </c>
      <c r="F7" s="25">
        <f>SUM(F8:F19)</f>
        <v>156310</v>
      </c>
      <c r="G7" s="25">
        <f>SUM(G8:G19)</f>
        <v>189420</v>
      </c>
      <c r="H7" s="25">
        <f>SUM(H8:H19)</f>
        <v>-33110</v>
      </c>
      <c r="I7" s="25">
        <f>SUM(I8:I19)</f>
        <v>132055</v>
      </c>
      <c r="J7" s="25"/>
    </row>
    <row r="8" s="3" customFormat="1" ht="21.95" customHeight="1" spans="1:10">
      <c r="A8" s="27" t="s">
        <v>25</v>
      </c>
      <c r="B8" s="28">
        <v>183</v>
      </c>
      <c r="C8" s="28">
        <f>B8*3850</f>
        <v>704550</v>
      </c>
      <c r="D8" s="29">
        <v>0.1</v>
      </c>
      <c r="E8" s="30">
        <f>C8*D8</f>
        <v>70455</v>
      </c>
      <c r="F8" s="30">
        <f>C8*D8</f>
        <v>70455</v>
      </c>
      <c r="G8" s="31">
        <v>103180</v>
      </c>
      <c r="H8" s="32">
        <f>F8-G8</f>
        <v>-32725</v>
      </c>
      <c r="I8" s="30">
        <f>E8+F8-G8</f>
        <v>37730</v>
      </c>
      <c r="J8" s="30"/>
    </row>
    <row r="9" s="3" customFormat="1" ht="21.95" customHeight="1" spans="1:10">
      <c r="A9" s="27" t="s">
        <v>26</v>
      </c>
      <c r="B9" s="28">
        <v>66</v>
      </c>
      <c r="C9" s="28">
        <f t="shared" ref="C9:C73" si="2">B9*3850</f>
        <v>254100</v>
      </c>
      <c r="D9" s="29">
        <v>0.1</v>
      </c>
      <c r="E9" s="30">
        <f t="shared" ref="E9:E73" si="3">C9*D9</f>
        <v>25410</v>
      </c>
      <c r="F9" s="30">
        <f t="shared" ref="F9:F73" si="4">C9*D9</f>
        <v>25410</v>
      </c>
      <c r="G9" s="31">
        <v>28105</v>
      </c>
      <c r="H9" s="32">
        <f t="shared" ref="H9:H72" si="5">F9-G9</f>
        <v>-2695</v>
      </c>
      <c r="I9" s="30">
        <f t="shared" ref="I9:I73" si="6">E9+F9-G9</f>
        <v>22715</v>
      </c>
      <c r="J9" s="30"/>
    </row>
    <row r="10" s="3" customFormat="1" ht="21.95" customHeight="1" spans="1:10">
      <c r="A10" s="27" t="s">
        <v>27</v>
      </c>
      <c r="B10" s="28">
        <v>10</v>
      </c>
      <c r="C10" s="28">
        <f>B10*3850</f>
        <v>38500</v>
      </c>
      <c r="D10" s="29">
        <v>0.1</v>
      </c>
      <c r="E10" s="30">
        <f>C10*D10</f>
        <v>3850</v>
      </c>
      <c r="F10" s="30">
        <f>C10*D10</f>
        <v>3850</v>
      </c>
      <c r="G10" s="31">
        <v>5775</v>
      </c>
      <c r="H10" s="32">
        <f>F10-G10</f>
        <v>-1925</v>
      </c>
      <c r="I10" s="30">
        <f>E10+F10-G10</f>
        <v>1925</v>
      </c>
      <c r="J10" s="30"/>
    </row>
    <row r="11" s="3" customFormat="1" ht="21.95" customHeight="1" spans="1:10">
      <c r="A11" s="27" t="s">
        <v>28</v>
      </c>
      <c r="B11" s="28">
        <v>26</v>
      </c>
      <c r="C11" s="28">
        <f>B11*3850</f>
        <v>100100</v>
      </c>
      <c r="D11" s="29">
        <v>0.1</v>
      </c>
      <c r="E11" s="30">
        <f>C11*D11</f>
        <v>10010</v>
      </c>
      <c r="F11" s="30">
        <f>C11*D11</f>
        <v>10010</v>
      </c>
      <c r="G11" s="31">
        <v>7700</v>
      </c>
      <c r="H11" s="32">
        <f>F11-G11</f>
        <v>2310</v>
      </c>
      <c r="I11" s="30">
        <f>E11+F11-G11</f>
        <v>12320</v>
      </c>
      <c r="J11" s="30"/>
    </row>
    <row r="12" s="3" customFormat="1" ht="21.95" customHeight="1" spans="1:10">
      <c r="A12" s="27" t="s">
        <v>29</v>
      </c>
      <c r="B12" s="28">
        <v>0</v>
      </c>
      <c r="C12" s="28">
        <f>B12*3850</f>
        <v>0</v>
      </c>
      <c r="D12" s="29">
        <v>0.1</v>
      </c>
      <c r="E12" s="30">
        <f>C12*D12</f>
        <v>0</v>
      </c>
      <c r="F12" s="30">
        <f>C12*D12</f>
        <v>0</v>
      </c>
      <c r="G12" s="31">
        <v>5775</v>
      </c>
      <c r="H12" s="32">
        <f>F12-G12</f>
        <v>-5775</v>
      </c>
      <c r="I12" s="30">
        <v>0</v>
      </c>
      <c r="J12" s="36" t="s">
        <v>30</v>
      </c>
    </row>
    <row r="13" s="3" customFormat="1" ht="21.95" customHeight="1" spans="1:10">
      <c r="A13" s="27" t="s">
        <v>31</v>
      </c>
      <c r="B13" s="28">
        <v>9</v>
      </c>
      <c r="C13" s="28">
        <f>B13*3850</f>
        <v>34650</v>
      </c>
      <c r="D13" s="29">
        <v>0.1</v>
      </c>
      <c r="E13" s="30">
        <f>C13*D13</f>
        <v>3465</v>
      </c>
      <c r="F13" s="30">
        <f>C13*D13</f>
        <v>3465</v>
      </c>
      <c r="G13" s="31">
        <v>2695</v>
      </c>
      <c r="H13" s="32">
        <f>F13-G13</f>
        <v>770</v>
      </c>
      <c r="I13" s="30">
        <f>E13+F13-G13</f>
        <v>4235</v>
      </c>
      <c r="J13" s="30"/>
    </row>
    <row r="14" s="3" customFormat="1" ht="21.95" customHeight="1" spans="1:10">
      <c r="A14" s="27" t="s">
        <v>32</v>
      </c>
      <c r="B14" s="28">
        <v>10</v>
      </c>
      <c r="C14" s="28">
        <f>B14*3850</f>
        <v>38500</v>
      </c>
      <c r="D14" s="29">
        <v>0.1</v>
      </c>
      <c r="E14" s="30">
        <f>C14*D14</f>
        <v>3850</v>
      </c>
      <c r="F14" s="30">
        <f>C14*D14</f>
        <v>3850</v>
      </c>
      <c r="G14" s="31">
        <v>3080</v>
      </c>
      <c r="H14" s="32">
        <f>F14-G14</f>
        <v>770</v>
      </c>
      <c r="I14" s="30">
        <f>E14+F14-G14</f>
        <v>4620</v>
      </c>
      <c r="J14" s="30"/>
    </row>
    <row r="15" s="3" customFormat="1" ht="21.95" customHeight="1" spans="1:10">
      <c r="A15" s="27" t="s">
        <v>33</v>
      </c>
      <c r="B15" s="28">
        <v>83</v>
      </c>
      <c r="C15" s="28">
        <f>B15*3850</f>
        <v>319550</v>
      </c>
      <c r="D15" s="29">
        <v>0.1</v>
      </c>
      <c r="E15" s="30">
        <f>C15*D15</f>
        <v>31955</v>
      </c>
      <c r="F15" s="30">
        <f>C15*D15</f>
        <v>31955</v>
      </c>
      <c r="G15" s="31">
        <v>18865</v>
      </c>
      <c r="H15" s="32">
        <f>F15-G15</f>
        <v>13090</v>
      </c>
      <c r="I15" s="30">
        <f>E15+F15-G15</f>
        <v>45045</v>
      </c>
      <c r="J15" s="30"/>
    </row>
    <row r="16" s="3" customFormat="1" ht="21.95" customHeight="1" spans="1:10">
      <c r="A16" s="27" t="s">
        <v>34</v>
      </c>
      <c r="B16" s="28">
        <v>7</v>
      </c>
      <c r="C16" s="28">
        <f>B16*3850</f>
        <v>26950</v>
      </c>
      <c r="D16" s="29">
        <v>0.1</v>
      </c>
      <c r="E16" s="30">
        <f>C16*D16</f>
        <v>2695</v>
      </c>
      <c r="F16" s="30">
        <f>C16*D16</f>
        <v>2695</v>
      </c>
      <c r="G16" s="31">
        <v>4620</v>
      </c>
      <c r="H16" s="32">
        <f>F16-G16</f>
        <v>-1925</v>
      </c>
      <c r="I16" s="30">
        <f>E16+F16-G16</f>
        <v>770</v>
      </c>
      <c r="J16" s="30"/>
    </row>
    <row r="17" s="3" customFormat="1" ht="21.95" customHeight="1" spans="1:10">
      <c r="A17" s="27" t="s">
        <v>35</v>
      </c>
      <c r="B17" s="28">
        <v>0</v>
      </c>
      <c r="C17" s="28">
        <f>B17*3850</f>
        <v>0</v>
      </c>
      <c r="D17" s="29">
        <v>0.1</v>
      </c>
      <c r="E17" s="30">
        <f>C17*D17</f>
        <v>0</v>
      </c>
      <c r="F17" s="30">
        <f>C17*D17</f>
        <v>0</v>
      </c>
      <c r="G17" s="31">
        <v>770</v>
      </c>
      <c r="H17" s="32">
        <f>F17-G17</f>
        <v>-770</v>
      </c>
      <c r="I17" s="30">
        <v>0</v>
      </c>
      <c r="J17" s="36" t="s">
        <v>30</v>
      </c>
    </row>
    <row r="18" s="3" customFormat="1" ht="21.95" customHeight="1" spans="1:10">
      <c r="A18" s="27" t="s">
        <v>36</v>
      </c>
      <c r="B18" s="28">
        <v>6</v>
      </c>
      <c r="C18" s="28">
        <f>B18*3850</f>
        <v>23100</v>
      </c>
      <c r="D18" s="29">
        <v>0.1</v>
      </c>
      <c r="E18" s="30">
        <f>C18*D18</f>
        <v>2310</v>
      </c>
      <c r="F18" s="30">
        <f>C18*D18</f>
        <v>2310</v>
      </c>
      <c r="G18" s="31">
        <v>6930</v>
      </c>
      <c r="H18" s="32">
        <f>F18-G18</f>
        <v>-4620</v>
      </c>
      <c r="I18" s="30">
        <v>0</v>
      </c>
      <c r="J18" s="36" t="s">
        <v>30</v>
      </c>
    </row>
    <row r="19" s="3" customFormat="1" ht="21.95" customHeight="1" spans="1:10">
      <c r="A19" s="27" t="s">
        <v>37</v>
      </c>
      <c r="B19" s="28">
        <v>6</v>
      </c>
      <c r="C19" s="28">
        <f>B19*3850</f>
        <v>23100</v>
      </c>
      <c r="D19" s="29">
        <v>0.1</v>
      </c>
      <c r="E19" s="30">
        <f>C19*D19</f>
        <v>2310</v>
      </c>
      <c r="F19" s="30">
        <f>C19*D19</f>
        <v>2310</v>
      </c>
      <c r="G19" s="31">
        <v>1925</v>
      </c>
      <c r="H19" s="32">
        <f>F19-G19</f>
        <v>385</v>
      </c>
      <c r="I19" s="30">
        <f>E19+F19-G19</f>
        <v>2695</v>
      </c>
      <c r="J19" s="30"/>
    </row>
    <row r="20" s="3" customFormat="1" ht="21.95" customHeight="1" spans="1:10">
      <c r="A20" s="26" t="s">
        <v>38</v>
      </c>
      <c r="B20" s="24">
        <f t="shared" ref="B20:I20" si="7">SUM(B21:B23)</f>
        <v>65</v>
      </c>
      <c r="C20" s="24">
        <f>SUM(C21:C23)</f>
        <v>250250</v>
      </c>
      <c r="D20" s="24"/>
      <c r="E20" s="25">
        <f>SUM(E21:E23)</f>
        <v>25025</v>
      </c>
      <c r="F20" s="25">
        <f>SUM(F21:F23)</f>
        <v>25025</v>
      </c>
      <c r="G20" s="25">
        <f>SUM(G21:G23)</f>
        <v>28490</v>
      </c>
      <c r="H20" s="33">
        <f>F20-G20</f>
        <v>-3465</v>
      </c>
      <c r="I20" s="25">
        <f>SUM(I21:I23)</f>
        <v>21560</v>
      </c>
      <c r="J20" s="25"/>
    </row>
    <row r="21" s="3" customFormat="1" ht="21.95" customHeight="1" spans="1:10">
      <c r="A21" s="27" t="s">
        <v>39</v>
      </c>
      <c r="B21" s="28">
        <v>64</v>
      </c>
      <c r="C21" s="28">
        <f>B21*3850</f>
        <v>246400</v>
      </c>
      <c r="D21" s="29">
        <v>0.1</v>
      </c>
      <c r="E21" s="30">
        <f>C21*D21</f>
        <v>24640</v>
      </c>
      <c r="F21" s="30">
        <f>C21*D21</f>
        <v>24640</v>
      </c>
      <c r="G21" s="31">
        <v>28490</v>
      </c>
      <c r="H21" s="32">
        <f>F21-G21</f>
        <v>-3850</v>
      </c>
      <c r="I21" s="30">
        <f>E21+F21-G21</f>
        <v>20790</v>
      </c>
      <c r="J21" s="30"/>
    </row>
    <row r="22" s="3" customFormat="1" ht="21.95" customHeight="1" spans="1:10">
      <c r="A22" s="27" t="s">
        <v>40</v>
      </c>
      <c r="B22" s="28"/>
      <c r="C22" s="28">
        <f>B22*3850</f>
        <v>0</v>
      </c>
      <c r="D22" s="29">
        <v>0.1</v>
      </c>
      <c r="E22" s="30">
        <f>C22*D22</f>
        <v>0</v>
      </c>
      <c r="F22" s="30">
        <f>C22*D22</f>
        <v>0</v>
      </c>
      <c r="G22" s="31"/>
      <c r="H22" s="32">
        <f>F22-G22</f>
        <v>0</v>
      </c>
      <c r="I22" s="30">
        <f>E22+F22-G22</f>
        <v>0</v>
      </c>
      <c r="J22" s="30"/>
    </row>
    <row r="23" s="3" customFormat="1" ht="21.95" customHeight="1" spans="1:10">
      <c r="A23" s="27" t="s">
        <v>41</v>
      </c>
      <c r="B23" s="28">
        <v>1</v>
      </c>
      <c r="C23" s="28">
        <f>B23*3850</f>
        <v>3850</v>
      </c>
      <c r="D23" s="29">
        <v>0.1</v>
      </c>
      <c r="E23" s="30">
        <f>C23*D23</f>
        <v>385</v>
      </c>
      <c r="F23" s="30">
        <f>C23*D23</f>
        <v>385</v>
      </c>
      <c r="G23" s="31"/>
      <c r="H23" s="32">
        <f>F23-G23</f>
        <v>385</v>
      </c>
      <c r="I23" s="30">
        <f>E23+F23-G23</f>
        <v>770</v>
      </c>
      <c r="J23" s="30"/>
    </row>
    <row r="24" s="3" customFormat="1" ht="21.95" customHeight="1" spans="1:10">
      <c r="A24" s="26" t="s">
        <v>42</v>
      </c>
      <c r="B24" s="24">
        <f t="shared" ref="B24:I24" si="8">SUM(B25:B31)</f>
        <v>20</v>
      </c>
      <c r="C24" s="24">
        <f>SUM(C25:C31)</f>
        <v>77000</v>
      </c>
      <c r="D24" s="24"/>
      <c r="E24" s="25">
        <f>SUM(E25:E31)</f>
        <v>53900</v>
      </c>
      <c r="F24" s="25">
        <f>SUM(F25:F31)</f>
        <v>53900</v>
      </c>
      <c r="G24" s="25">
        <f>SUM(G25:G31)</f>
        <v>59290</v>
      </c>
      <c r="H24" s="33">
        <f>F24-G24</f>
        <v>-5390</v>
      </c>
      <c r="I24" s="25">
        <f>SUM(I25:I31)</f>
        <v>48510</v>
      </c>
      <c r="J24" s="25"/>
    </row>
    <row r="25" s="3" customFormat="1" ht="21.95" customHeight="1" spans="1:10">
      <c r="A25" s="27" t="s">
        <v>43</v>
      </c>
      <c r="B25" s="28">
        <v>15</v>
      </c>
      <c r="C25" s="28">
        <f>B25*3850</f>
        <v>57750</v>
      </c>
      <c r="D25" s="29">
        <v>0.7</v>
      </c>
      <c r="E25" s="30">
        <f>C25*D25</f>
        <v>40425</v>
      </c>
      <c r="F25" s="30">
        <f>C25*D25</f>
        <v>40425</v>
      </c>
      <c r="G25" s="31">
        <v>37730</v>
      </c>
      <c r="H25" s="32">
        <f>F25-G25</f>
        <v>2695</v>
      </c>
      <c r="I25" s="30">
        <f>E25+F25-G25</f>
        <v>43120</v>
      </c>
      <c r="J25" s="30"/>
    </row>
    <row r="26" s="3" customFormat="1" ht="21.95" customHeight="1" spans="1:10">
      <c r="A26" s="27" t="s">
        <v>44</v>
      </c>
      <c r="B26" s="28">
        <v>4</v>
      </c>
      <c r="C26" s="28">
        <f>B26*3850</f>
        <v>15400</v>
      </c>
      <c r="D26" s="29">
        <v>0.7</v>
      </c>
      <c r="E26" s="30">
        <f>C26*D26</f>
        <v>10780</v>
      </c>
      <c r="F26" s="30">
        <f>C26*D26</f>
        <v>10780</v>
      </c>
      <c r="G26" s="31">
        <v>16170</v>
      </c>
      <c r="H26" s="32">
        <f>F26-G26</f>
        <v>-5390</v>
      </c>
      <c r="I26" s="30">
        <f>E26+F26-G26</f>
        <v>5390</v>
      </c>
      <c r="J26" s="30"/>
    </row>
    <row r="27" s="3" customFormat="1" ht="21.95" customHeight="1" spans="1:10">
      <c r="A27" s="27" t="s">
        <v>45</v>
      </c>
      <c r="B27" s="28">
        <v>1</v>
      </c>
      <c r="C27" s="28">
        <f>B27*3850</f>
        <v>3850</v>
      </c>
      <c r="D27" s="29">
        <v>0.7</v>
      </c>
      <c r="E27" s="30">
        <f>C27*D27</f>
        <v>2695</v>
      </c>
      <c r="F27" s="30">
        <f>C27*D27</f>
        <v>2695</v>
      </c>
      <c r="G27" s="31">
        <v>5390</v>
      </c>
      <c r="H27" s="32">
        <f>F27-G27</f>
        <v>-2695</v>
      </c>
      <c r="I27" s="30">
        <f>E27+F27-G27</f>
        <v>0</v>
      </c>
      <c r="J27" s="30"/>
    </row>
    <row r="28" s="3" customFormat="1" ht="21.95" customHeight="1" spans="1:10">
      <c r="A28" s="27" t="s">
        <v>46</v>
      </c>
      <c r="B28" s="28"/>
      <c r="C28" s="28">
        <f>B28*3850</f>
        <v>0</v>
      </c>
      <c r="D28" s="29">
        <v>0.7</v>
      </c>
      <c r="E28" s="30">
        <f>C28*D28</f>
        <v>0</v>
      </c>
      <c r="F28" s="30">
        <f>C28*D28</f>
        <v>0</v>
      </c>
      <c r="G28" s="31"/>
      <c r="H28" s="32">
        <f>F28-G28</f>
        <v>0</v>
      </c>
      <c r="I28" s="30">
        <f>E28+F28-G28</f>
        <v>0</v>
      </c>
      <c r="J28" s="30"/>
    </row>
    <row r="29" s="3" customFormat="1" ht="21.95" customHeight="1" spans="1:10">
      <c r="A29" s="27" t="s">
        <v>47</v>
      </c>
      <c r="B29" s="28"/>
      <c r="C29" s="28">
        <f>B29*3850</f>
        <v>0</v>
      </c>
      <c r="D29" s="29">
        <v>0.7</v>
      </c>
      <c r="E29" s="30">
        <f>C29*D29</f>
        <v>0</v>
      </c>
      <c r="F29" s="30">
        <f>C29*D29</f>
        <v>0</v>
      </c>
      <c r="G29" s="31"/>
      <c r="H29" s="32">
        <f>F29-G29</f>
        <v>0</v>
      </c>
      <c r="I29" s="30">
        <f>E29+F29-G29</f>
        <v>0</v>
      </c>
      <c r="J29" s="30"/>
    </row>
    <row r="30" s="3" customFormat="1" ht="21.95" customHeight="1" spans="1:10">
      <c r="A30" s="27" t="s">
        <v>48</v>
      </c>
      <c r="B30" s="28"/>
      <c r="C30" s="28">
        <f>B30*3850</f>
        <v>0</v>
      </c>
      <c r="D30" s="29">
        <v>0.7</v>
      </c>
      <c r="E30" s="30">
        <f>C30*D30</f>
        <v>0</v>
      </c>
      <c r="F30" s="30">
        <f>C30*D30</f>
        <v>0</v>
      </c>
      <c r="G30" s="31">
        <v>0</v>
      </c>
      <c r="H30" s="32">
        <f>F30-G30</f>
        <v>0</v>
      </c>
      <c r="I30" s="30">
        <f>E30+F30-G30</f>
        <v>0</v>
      </c>
      <c r="J30" s="30"/>
    </row>
    <row r="31" s="3" customFormat="1" ht="21.95" customHeight="1" spans="1:10">
      <c r="A31" s="27" t="s">
        <v>49</v>
      </c>
      <c r="B31" s="28"/>
      <c r="C31" s="28">
        <f>B31*3850</f>
        <v>0</v>
      </c>
      <c r="D31" s="29">
        <v>0.7</v>
      </c>
      <c r="E31" s="30">
        <f>C31*D31</f>
        <v>0</v>
      </c>
      <c r="F31" s="30">
        <f>C31*D31</f>
        <v>0</v>
      </c>
      <c r="G31" s="31">
        <v>0</v>
      </c>
      <c r="H31" s="32">
        <f>F31-G31</f>
        <v>0</v>
      </c>
      <c r="I31" s="30">
        <f>E31+F31-G31</f>
        <v>0</v>
      </c>
      <c r="J31" s="30"/>
    </row>
    <row r="32" s="3" customFormat="1" ht="21.95" customHeight="1" spans="1:10">
      <c r="A32" s="26" t="s">
        <v>50</v>
      </c>
      <c r="B32" s="24">
        <f t="shared" ref="B32:I32" si="9">B33</f>
        <v>0</v>
      </c>
      <c r="C32" s="24">
        <f>C33</f>
        <v>0</v>
      </c>
      <c r="D32" s="24"/>
      <c r="E32" s="25">
        <f>E33</f>
        <v>0</v>
      </c>
      <c r="F32" s="25">
        <f>F33</f>
        <v>0</v>
      </c>
      <c r="G32" s="25">
        <f>G33</f>
        <v>0</v>
      </c>
      <c r="H32" s="33">
        <f>F32-G32</f>
        <v>0</v>
      </c>
      <c r="I32" s="25">
        <f>I33</f>
        <v>0</v>
      </c>
      <c r="J32" s="25"/>
    </row>
    <row r="33" s="3" customFormat="1" ht="21.95" customHeight="1" spans="1:10">
      <c r="A33" s="27" t="s">
        <v>50</v>
      </c>
      <c r="B33" s="28"/>
      <c r="C33" s="28">
        <f>B33*3850</f>
        <v>0</v>
      </c>
      <c r="D33" s="29">
        <v>0.7</v>
      </c>
      <c r="E33" s="30">
        <f>C33*D33</f>
        <v>0</v>
      </c>
      <c r="F33" s="30">
        <f>C33*D33</f>
        <v>0</v>
      </c>
      <c r="G33" s="31"/>
      <c r="H33" s="32">
        <f>F33-G33</f>
        <v>0</v>
      </c>
      <c r="I33" s="30">
        <f>E33+F33-G33</f>
        <v>0</v>
      </c>
      <c r="J33" s="30"/>
    </row>
    <row r="34" s="3" customFormat="1" ht="21.95" customHeight="1" spans="1:10">
      <c r="A34" s="26" t="s">
        <v>51</v>
      </c>
      <c r="B34" s="24">
        <f t="shared" ref="B34:I34" si="10">SUM(B35:B39)</f>
        <v>166</v>
      </c>
      <c r="C34" s="24">
        <f>SUM(C35:C39)</f>
        <v>639100</v>
      </c>
      <c r="D34" s="24"/>
      <c r="E34" s="25">
        <f>SUM(E35:E39)</f>
        <v>63910</v>
      </c>
      <c r="F34" s="25">
        <f>SUM(F35:F39)</f>
        <v>63910</v>
      </c>
      <c r="G34" s="25">
        <f>SUM(G35:G39)</f>
        <v>45430</v>
      </c>
      <c r="H34" s="33">
        <f>F34-G34</f>
        <v>18480</v>
      </c>
      <c r="I34" s="25">
        <f>SUM(I35:I39)</f>
        <v>83545</v>
      </c>
      <c r="J34" s="25"/>
    </row>
    <row r="35" s="3" customFormat="1" ht="21.95" customHeight="1" spans="1:10">
      <c r="A35" s="27" t="s">
        <v>52</v>
      </c>
      <c r="B35" s="28">
        <v>138</v>
      </c>
      <c r="C35" s="28">
        <f>B35*3850</f>
        <v>531300</v>
      </c>
      <c r="D35" s="29">
        <v>0.1</v>
      </c>
      <c r="E35" s="30">
        <f>C35*D35</f>
        <v>53130</v>
      </c>
      <c r="F35" s="30">
        <f>C35*D35</f>
        <v>53130</v>
      </c>
      <c r="G35" s="31">
        <v>36960</v>
      </c>
      <c r="H35" s="32">
        <f>F35-G35</f>
        <v>16170</v>
      </c>
      <c r="I35" s="30">
        <f>E35+F35-G35</f>
        <v>69300</v>
      </c>
      <c r="J35" s="30"/>
    </row>
    <row r="36" s="3" customFormat="1" ht="21.95" customHeight="1" spans="1:10">
      <c r="A36" s="27" t="s">
        <v>53</v>
      </c>
      <c r="B36" s="28">
        <v>2</v>
      </c>
      <c r="C36" s="28">
        <f>B36*3850</f>
        <v>7700</v>
      </c>
      <c r="D36" s="29">
        <v>0.1</v>
      </c>
      <c r="E36" s="30">
        <f>C36*D36</f>
        <v>770</v>
      </c>
      <c r="F36" s="30">
        <f>C36*D36</f>
        <v>770</v>
      </c>
      <c r="G36" s="31">
        <v>2695</v>
      </c>
      <c r="H36" s="32">
        <f>F36-G36</f>
        <v>-1925</v>
      </c>
      <c r="I36" s="30">
        <v>0</v>
      </c>
      <c r="J36" s="36" t="s">
        <v>30</v>
      </c>
    </row>
    <row r="37" s="3" customFormat="1" ht="21.95" customHeight="1" spans="1:10">
      <c r="A37" s="27" t="s">
        <v>54</v>
      </c>
      <c r="B37" s="28">
        <v>10</v>
      </c>
      <c r="C37" s="28">
        <f>B37*3850</f>
        <v>38500</v>
      </c>
      <c r="D37" s="29">
        <v>0.1</v>
      </c>
      <c r="E37" s="30">
        <f>C37*D37</f>
        <v>3850</v>
      </c>
      <c r="F37" s="30">
        <f>C37*D37</f>
        <v>3850</v>
      </c>
      <c r="G37" s="31">
        <v>1540</v>
      </c>
      <c r="H37" s="32">
        <f>F37-G37</f>
        <v>2310</v>
      </c>
      <c r="I37" s="30">
        <f>E37+F37-G37</f>
        <v>6160</v>
      </c>
      <c r="J37" s="30"/>
    </row>
    <row r="38" s="3" customFormat="1" ht="21.95" customHeight="1" spans="1:10">
      <c r="A38" s="27" t="s">
        <v>55</v>
      </c>
      <c r="B38" s="28">
        <v>2</v>
      </c>
      <c r="C38" s="28">
        <f>B38*3850</f>
        <v>7700</v>
      </c>
      <c r="D38" s="29">
        <v>0.1</v>
      </c>
      <c r="E38" s="30">
        <f>C38*D38</f>
        <v>770</v>
      </c>
      <c r="F38" s="30">
        <f>C38*D38</f>
        <v>770</v>
      </c>
      <c r="G38" s="31">
        <v>0</v>
      </c>
      <c r="H38" s="32">
        <f>F38-G38</f>
        <v>770</v>
      </c>
      <c r="I38" s="30">
        <f>E38+F38-G38</f>
        <v>1540</v>
      </c>
      <c r="J38" s="30"/>
    </row>
    <row r="39" s="3" customFormat="1" ht="21.95" customHeight="1" spans="1:10">
      <c r="A39" s="27" t="s">
        <v>56</v>
      </c>
      <c r="B39" s="28">
        <v>14</v>
      </c>
      <c r="C39" s="28">
        <f>B39*3850</f>
        <v>53900</v>
      </c>
      <c r="D39" s="29">
        <v>0.1</v>
      </c>
      <c r="E39" s="30">
        <f>C39*D39</f>
        <v>5390</v>
      </c>
      <c r="F39" s="30">
        <f>C39*D39</f>
        <v>5390</v>
      </c>
      <c r="G39" s="31">
        <v>4235</v>
      </c>
      <c r="H39" s="32">
        <f>F39-G39</f>
        <v>1155</v>
      </c>
      <c r="I39" s="30">
        <f>E39+F39-G39</f>
        <v>6545</v>
      </c>
      <c r="J39" s="30"/>
    </row>
    <row r="40" s="3" customFormat="1" ht="21.95" customHeight="1" spans="1:10">
      <c r="A40" s="26" t="s">
        <v>57</v>
      </c>
      <c r="B40" s="24">
        <f t="shared" ref="B40:I40" si="11">B41</f>
        <v>16</v>
      </c>
      <c r="C40" s="24">
        <f>C41</f>
        <v>61600</v>
      </c>
      <c r="D40" s="24"/>
      <c r="E40" s="25">
        <f>E41</f>
        <v>6160</v>
      </c>
      <c r="F40" s="25">
        <f>F41</f>
        <v>6160</v>
      </c>
      <c r="G40" s="25">
        <f>G41</f>
        <v>20020</v>
      </c>
      <c r="H40" s="33">
        <f>F40-G40</f>
        <v>-13860</v>
      </c>
      <c r="I40" s="25">
        <f>I41</f>
        <v>0</v>
      </c>
      <c r="J40" s="25"/>
    </row>
    <row r="41" s="3" customFormat="1" ht="21.95" customHeight="1" spans="1:10">
      <c r="A41" s="27" t="s">
        <v>57</v>
      </c>
      <c r="B41" s="28">
        <v>16</v>
      </c>
      <c r="C41" s="28">
        <f>B41*3850</f>
        <v>61600</v>
      </c>
      <c r="D41" s="29">
        <v>0.1</v>
      </c>
      <c r="E41" s="30">
        <f>C41*D41</f>
        <v>6160</v>
      </c>
      <c r="F41" s="30">
        <f>C41*D41</f>
        <v>6160</v>
      </c>
      <c r="G41" s="31">
        <v>20020</v>
      </c>
      <c r="H41" s="32">
        <f>F41-G41</f>
        <v>-13860</v>
      </c>
      <c r="I41" s="30">
        <v>0</v>
      </c>
      <c r="J41" s="36" t="s">
        <v>30</v>
      </c>
    </row>
    <row r="42" s="3" customFormat="1" ht="21.95" customHeight="1" spans="1:10">
      <c r="A42" s="26" t="s">
        <v>58</v>
      </c>
      <c r="B42" s="24">
        <f t="shared" ref="B42:G42" si="12">SUM(B43:B47)</f>
        <v>13</v>
      </c>
      <c r="C42" s="24">
        <f>SUM(C43:C47)</f>
        <v>50050</v>
      </c>
      <c r="D42" s="24"/>
      <c r="E42" s="25">
        <f>SUM(E43:E47)</f>
        <v>35035</v>
      </c>
      <c r="F42" s="25">
        <f>SUM(F43:F47)</f>
        <v>35035</v>
      </c>
      <c r="G42" s="25">
        <f>SUM(G43:G47)</f>
        <v>86240</v>
      </c>
      <c r="H42" s="33">
        <f>F42-G42</f>
        <v>-51205</v>
      </c>
      <c r="I42" s="25">
        <f t="shared" ref="I42" si="13">SUM(I43:I47)</f>
        <v>21560</v>
      </c>
      <c r="J42" s="25"/>
    </row>
    <row r="43" s="3" customFormat="1" ht="21.95" customHeight="1" spans="1:10">
      <c r="A43" s="27" t="s">
        <v>59</v>
      </c>
      <c r="B43" s="28">
        <v>7</v>
      </c>
      <c r="C43" s="28">
        <f>B43*3850</f>
        <v>26950</v>
      </c>
      <c r="D43" s="29">
        <v>0.7</v>
      </c>
      <c r="E43" s="30">
        <f>C43*D43</f>
        <v>18865</v>
      </c>
      <c r="F43" s="30">
        <f>C43*D43</f>
        <v>18865</v>
      </c>
      <c r="G43" s="31">
        <v>32340</v>
      </c>
      <c r="H43" s="32">
        <f>F43-G43</f>
        <v>-13475</v>
      </c>
      <c r="I43" s="30">
        <f>E43+F43-G43</f>
        <v>5390</v>
      </c>
      <c r="J43" s="30"/>
    </row>
    <row r="44" s="3" customFormat="1" ht="21.95" customHeight="1" spans="1:10">
      <c r="A44" s="27" t="s">
        <v>60</v>
      </c>
      <c r="B44" s="28">
        <v>5</v>
      </c>
      <c r="C44" s="28">
        <f>B44*3850</f>
        <v>19250</v>
      </c>
      <c r="D44" s="29">
        <v>0.7</v>
      </c>
      <c r="E44" s="30">
        <f>C44*D44</f>
        <v>13475</v>
      </c>
      <c r="F44" s="30">
        <f>C44*D44</f>
        <v>13475</v>
      </c>
      <c r="G44" s="31">
        <v>10780</v>
      </c>
      <c r="H44" s="32">
        <f>F44-G44</f>
        <v>2695</v>
      </c>
      <c r="I44" s="30">
        <f>E44+F44-G44</f>
        <v>16170</v>
      </c>
      <c r="J44" s="30"/>
    </row>
    <row r="45" s="3" customFormat="1" ht="21.95" customHeight="1" spans="1:10">
      <c r="A45" s="27" t="s">
        <v>61</v>
      </c>
      <c r="B45" s="28"/>
      <c r="C45" s="28">
        <f>B45*3850</f>
        <v>0</v>
      </c>
      <c r="D45" s="29">
        <v>0.7</v>
      </c>
      <c r="E45" s="30">
        <f>C45*D45</f>
        <v>0</v>
      </c>
      <c r="F45" s="30">
        <f>C45*D45</f>
        <v>0</v>
      </c>
      <c r="G45" s="31"/>
      <c r="H45" s="32">
        <f>F45-G45</f>
        <v>0</v>
      </c>
      <c r="I45" s="30">
        <f>E45+F45-G45</f>
        <v>0</v>
      </c>
      <c r="J45" s="30"/>
    </row>
    <row r="46" s="3" customFormat="1" ht="21.95" customHeight="1" spans="1:10">
      <c r="A46" s="27" t="s">
        <v>62</v>
      </c>
      <c r="B46" s="28">
        <v>1</v>
      </c>
      <c r="C46" s="28">
        <f>B46*3850</f>
        <v>3850</v>
      </c>
      <c r="D46" s="29">
        <v>0.7</v>
      </c>
      <c r="E46" s="30">
        <f>C46*D46</f>
        <v>2695</v>
      </c>
      <c r="F46" s="30">
        <f>C46*D46</f>
        <v>2695</v>
      </c>
      <c r="G46" s="31">
        <v>43120</v>
      </c>
      <c r="H46" s="32">
        <f>F46-G46</f>
        <v>-40425</v>
      </c>
      <c r="I46" s="30">
        <v>0</v>
      </c>
      <c r="J46" s="36" t="s">
        <v>30</v>
      </c>
    </row>
    <row r="47" s="3" customFormat="1" ht="21.95" customHeight="1" spans="1:10">
      <c r="A47" s="27" t="s">
        <v>63</v>
      </c>
      <c r="B47" s="28"/>
      <c r="C47" s="28">
        <f>B47*3850</f>
        <v>0</v>
      </c>
      <c r="D47" s="29">
        <v>0.7</v>
      </c>
      <c r="E47" s="30">
        <f>C47*D47</f>
        <v>0</v>
      </c>
      <c r="F47" s="30">
        <f>C47*D47</f>
        <v>0</v>
      </c>
      <c r="G47" s="31"/>
      <c r="H47" s="32">
        <f>F47-G47</f>
        <v>0</v>
      </c>
      <c r="I47" s="30">
        <f>E47+F47-G47</f>
        <v>0</v>
      </c>
      <c r="J47" s="30"/>
    </row>
    <row r="48" s="3" customFormat="1" ht="21.95" customHeight="1" spans="1:10">
      <c r="A48" s="26" t="s">
        <v>64</v>
      </c>
      <c r="B48" s="24">
        <f t="shared" ref="B48:G48" si="14">B49</f>
        <v>6</v>
      </c>
      <c r="C48" s="24">
        <f>C49</f>
        <v>23100</v>
      </c>
      <c r="D48" s="24"/>
      <c r="E48" s="25">
        <f>E49</f>
        <v>16170</v>
      </c>
      <c r="F48" s="25">
        <f>F49</f>
        <v>16170</v>
      </c>
      <c r="G48" s="25">
        <f>G49</f>
        <v>0</v>
      </c>
      <c r="H48" s="33">
        <f>F48-G48</f>
        <v>16170</v>
      </c>
      <c r="I48" s="25">
        <f>I49</f>
        <v>32340</v>
      </c>
      <c r="J48" s="25"/>
    </row>
    <row r="49" s="3" customFormat="1" ht="21.95" customHeight="1" spans="1:10">
      <c r="A49" s="27" t="s">
        <v>64</v>
      </c>
      <c r="B49" s="28">
        <v>6</v>
      </c>
      <c r="C49" s="28">
        <f t="shared" ref="C49" si="15">B49*3850</f>
        <v>23100</v>
      </c>
      <c r="D49" s="29">
        <v>0.7</v>
      </c>
      <c r="E49" s="30">
        <f t="shared" ref="E49" si="16">C49*D49</f>
        <v>16170</v>
      </c>
      <c r="F49" s="30">
        <f t="shared" ref="F49" si="17">C49*D49</f>
        <v>16170</v>
      </c>
      <c r="G49" s="31">
        <v>0</v>
      </c>
      <c r="H49" s="32">
        <f>F49-G49</f>
        <v>16170</v>
      </c>
      <c r="I49" s="30">
        <f t="shared" ref="I49" si="18">E49+F49-G49</f>
        <v>32340</v>
      </c>
      <c r="J49" s="30"/>
    </row>
    <row r="50" s="3" customFormat="1" ht="21.95" customHeight="1" spans="1:10">
      <c r="A50" s="26" t="s">
        <v>65</v>
      </c>
      <c r="B50" s="24">
        <f t="shared" ref="B50:G50" si="19">B51</f>
        <v>3</v>
      </c>
      <c r="C50" s="24">
        <f>C51</f>
        <v>11550</v>
      </c>
      <c r="D50" s="24"/>
      <c r="E50" s="25">
        <f>E51</f>
        <v>8085</v>
      </c>
      <c r="F50" s="25">
        <f>F51</f>
        <v>8085</v>
      </c>
      <c r="G50" s="25">
        <f>G51</f>
        <v>0</v>
      </c>
      <c r="H50" s="33">
        <f>F50-G50</f>
        <v>8085</v>
      </c>
      <c r="I50" s="25">
        <f>I51</f>
        <v>16170</v>
      </c>
      <c r="J50" s="25"/>
    </row>
    <row r="51" s="3" customFormat="1" ht="21.95" customHeight="1" spans="1:10">
      <c r="A51" s="27" t="s">
        <v>66</v>
      </c>
      <c r="B51" s="28">
        <v>3</v>
      </c>
      <c r="C51" s="28">
        <f>B51*3850</f>
        <v>11550</v>
      </c>
      <c r="D51" s="29">
        <v>0.7</v>
      </c>
      <c r="E51" s="30">
        <f>C51*D51</f>
        <v>8085</v>
      </c>
      <c r="F51" s="30">
        <f>C51*D51</f>
        <v>8085</v>
      </c>
      <c r="G51" s="31"/>
      <c r="H51" s="32">
        <f>F51-G51</f>
        <v>8085</v>
      </c>
      <c r="I51" s="30">
        <f>E51+F51-G51</f>
        <v>16170</v>
      </c>
      <c r="J51" s="30"/>
    </row>
    <row r="52" s="3" customFormat="1" ht="21.95" customHeight="1" spans="1:10">
      <c r="A52" s="26" t="s">
        <v>67</v>
      </c>
      <c r="B52" s="24">
        <f t="shared" ref="B52:I52" si="20">B53</f>
        <v>2</v>
      </c>
      <c r="C52" s="24">
        <f>C53</f>
        <v>7700</v>
      </c>
      <c r="D52" s="24"/>
      <c r="E52" s="25">
        <f>E53</f>
        <v>5390</v>
      </c>
      <c r="F52" s="25">
        <f>F53</f>
        <v>5390</v>
      </c>
      <c r="G52" s="25">
        <f>G53</f>
        <v>0</v>
      </c>
      <c r="H52" s="33">
        <f>F52-G52</f>
        <v>5390</v>
      </c>
      <c r="I52" s="25">
        <f>I53</f>
        <v>10780</v>
      </c>
      <c r="J52" s="25"/>
    </row>
    <row r="53" s="3" customFormat="1" ht="21.95" customHeight="1" spans="1:10">
      <c r="A53" s="27" t="s">
        <v>67</v>
      </c>
      <c r="B53" s="28">
        <v>2</v>
      </c>
      <c r="C53" s="28">
        <f>B53*3850</f>
        <v>7700</v>
      </c>
      <c r="D53" s="29">
        <v>0.7</v>
      </c>
      <c r="E53" s="30">
        <f>C53*D53</f>
        <v>5390</v>
      </c>
      <c r="F53" s="30">
        <f>C53*D53</f>
        <v>5390</v>
      </c>
      <c r="G53" s="31"/>
      <c r="H53" s="32">
        <f>F53-G53</f>
        <v>5390</v>
      </c>
      <c r="I53" s="30">
        <f>E53+F53-G53</f>
        <v>10780</v>
      </c>
      <c r="J53" s="30"/>
    </row>
    <row r="54" s="3" customFormat="1" ht="21.95" customHeight="1" spans="1:10">
      <c r="A54" s="26" t="s">
        <v>68</v>
      </c>
      <c r="B54" s="24">
        <f t="shared" ref="B54:I54" si="21">B55</f>
        <v>1</v>
      </c>
      <c r="C54" s="24">
        <f>C55</f>
        <v>3850</v>
      </c>
      <c r="D54" s="24"/>
      <c r="E54" s="25">
        <f>E55</f>
        <v>2695</v>
      </c>
      <c r="F54" s="25">
        <f>F55</f>
        <v>2695</v>
      </c>
      <c r="G54" s="25">
        <f>G55</f>
        <v>0</v>
      </c>
      <c r="H54" s="33">
        <f>F54-G54</f>
        <v>2695</v>
      </c>
      <c r="I54" s="25">
        <f>I55</f>
        <v>5390</v>
      </c>
      <c r="J54" s="25"/>
    </row>
    <row r="55" s="3" customFormat="1" ht="21.95" customHeight="1" spans="1:10">
      <c r="A55" s="27" t="s">
        <v>68</v>
      </c>
      <c r="B55" s="28">
        <v>1</v>
      </c>
      <c r="C55" s="28">
        <f>B55*3850</f>
        <v>3850</v>
      </c>
      <c r="D55" s="29">
        <v>0.7</v>
      </c>
      <c r="E55" s="30">
        <f>C55*D55</f>
        <v>2695</v>
      </c>
      <c r="F55" s="30">
        <f>C55*D55</f>
        <v>2695</v>
      </c>
      <c r="G55" s="31">
        <v>0</v>
      </c>
      <c r="H55" s="32">
        <f>F55-G55</f>
        <v>2695</v>
      </c>
      <c r="I55" s="30">
        <f>E55+F55-G55</f>
        <v>5390</v>
      </c>
      <c r="J55" s="30"/>
    </row>
    <row r="56" s="3" customFormat="1" ht="21.95" customHeight="1" spans="1:10">
      <c r="A56" s="26" t="s">
        <v>69</v>
      </c>
      <c r="B56" s="24">
        <f t="shared" ref="B56:G56" si="22">SUM(B57:B59)</f>
        <v>8</v>
      </c>
      <c r="C56" s="24">
        <f>SUM(C57:C59)</f>
        <v>30800</v>
      </c>
      <c r="D56" s="24"/>
      <c r="E56" s="25">
        <f>SUM(E57:E59)</f>
        <v>21560</v>
      </c>
      <c r="F56" s="25">
        <f>SUM(F57:F59)</f>
        <v>21560</v>
      </c>
      <c r="G56" s="25">
        <f>SUM(G57:G59)</f>
        <v>53900</v>
      </c>
      <c r="H56" s="33">
        <f>F56-G56</f>
        <v>-32340</v>
      </c>
      <c r="I56" s="25">
        <f>SUM(I57:I59)</f>
        <v>8085</v>
      </c>
      <c r="J56" s="25"/>
    </row>
    <row r="57" s="3" customFormat="1" ht="21.95" customHeight="1" spans="1:10">
      <c r="A57" s="27" t="s">
        <v>70</v>
      </c>
      <c r="B57" s="28">
        <v>6</v>
      </c>
      <c r="C57" s="28">
        <f>B57*3850</f>
        <v>23100</v>
      </c>
      <c r="D57" s="29">
        <v>0.7</v>
      </c>
      <c r="E57" s="30">
        <f>C57*D57</f>
        <v>16170</v>
      </c>
      <c r="F57" s="30">
        <f>C57*D57</f>
        <v>16170</v>
      </c>
      <c r="G57" s="31">
        <v>24255</v>
      </c>
      <c r="H57" s="32">
        <f>F57-G57</f>
        <v>-8085</v>
      </c>
      <c r="I57" s="30">
        <f>E57+F57-G57</f>
        <v>8085</v>
      </c>
      <c r="J57" s="30"/>
    </row>
    <row r="58" s="3" customFormat="1" ht="21.95" customHeight="1" spans="1:10">
      <c r="A58" s="27" t="s">
        <v>71</v>
      </c>
      <c r="B58" s="28"/>
      <c r="C58" s="28">
        <f>B58*3850</f>
        <v>0</v>
      </c>
      <c r="D58" s="29">
        <v>0.7</v>
      </c>
      <c r="E58" s="30">
        <f>C58*D58</f>
        <v>0</v>
      </c>
      <c r="F58" s="30">
        <f>C58*D58</f>
        <v>0</v>
      </c>
      <c r="G58" s="31">
        <v>5390</v>
      </c>
      <c r="H58" s="32">
        <f>F58-G58</f>
        <v>-5390</v>
      </c>
      <c r="I58" s="30">
        <v>0</v>
      </c>
      <c r="J58" s="36" t="s">
        <v>30</v>
      </c>
    </row>
    <row r="59" s="3" customFormat="1" ht="21.95" customHeight="1" spans="1:10">
      <c r="A59" s="27" t="s">
        <v>72</v>
      </c>
      <c r="B59" s="28">
        <v>2</v>
      </c>
      <c r="C59" s="28">
        <f>B59*3850</f>
        <v>7700</v>
      </c>
      <c r="D59" s="29">
        <v>0.7</v>
      </c>
      <c r="E59" s="30">
        <f>C59*D59</f>
        <v>5390</v>
      </c>
      <c r="F59" s="30">
        <f>C59*D59</f>
        <v>5390</v>
      </c>
      <c r="G59" s="31">
        <v>24255</v>
      </c>
      <c r="H59" s="32">
        <f>F59-G59</f>
        <v>-18865</v>
      </c>
      <c r="I59" s="30">
        <v>0</v>
      </c>
      <c r="J59" s="36" t="s">
        <v>30</v>
      </c>
    </row>
    <row r="60" s="3" customFormat="1" ht="21.95" customHeight="1" spans="1:10">
      <c r="A60" s="26" t="s">
        <v>73</v>
      </c>
      <c r="B60" s="24">
        <f t="shared" ref="B60:I62" si="23">B61</f>
        <v>0</v>
      </c>
      <c r="C60" s="24">
        <f>C61</f>
        <v>0</v>
      </c>
      <c r="D60" s="24"/>
      <c r="E60" s="25">
        <f>E61</f>
        <v>0</v>
      </c>
      <c r="F60" s="25">
        <f>F61</f>
        <v>0</v>
      </c>
      <c r="G60" s="25">
        <f>G61</f>
        <v>0</v>
      </c>
      <c r="H60" s="33">
        <f>F60-G60</f>
        <v>0</v>
      </c>
      <c r="I60" s="25">
        <f>I61</f>
        <v>0</v>
      </c>
      <c r="J60" s="25"/>
    </row>
    <row r="61" s="3" customFormat="1" ht="21.95" customHeight="1" spans="1:10">
      <c r="A61" s="27" t="s">
        <v>73</v>
      </c>
      <c r="B61" s="28"/>
      <c r="C61" s="28">
        <f t="shared" ref="C61" si="24">B61*3850</f>
        <v>0</v>
      </c>
      <c r="D61" s="29">
        <v>0.7</v>
      </c>
      <c r="E61" s="30">
        <f t="shared" ref="E61" si="25">C61*D61</f>
        <v>0</v>
      </c>
      <c r="F61" s="30">
        <f t="shared" ref="F61" si="26">C61*D61</f>
        <v>0</v>
      </c>
      <c r="G61" s="31"/>
      <c r="H61" s="32">
        <f>F61-G61</f>
        <v>0</v>
      </c>
      <c r="I61" s="30">
        <f t="shared" ref="I61" si="27">E61+F61-G61</f>
        <v>0</v>
      </c>
      <c r="J61" s="30"/>
    </row>
    <row r="62" s="3" customFormat="1" ht="21.95" customHeight="1" spans="1:10">
      <c r="A62" s="26" t="s">
        <v>74</v>
      </c>
      <c r="B62" s="24">
        <f>B63</f>
        <v>1</v>
      </c>
      <c r="C62" s="24">
        <f>C63</f>
        <v>3850</v>
      </c>
      <c r="D62" s="24"/>
      <c r="E62" s="25">
        <f>E63</f>
        <v>2695</v>
      </c>
      <c r="F62" s="25">
        <f>F63</f>
        <v>2695</v>
      </c>
      <c r="G62" s="25">
        <f>G63</f>
        <v>0</v>
      </c>
      <c r="H62" s="33">
        <f>F62-G62</f>
        <v>2695</v>
      </c>
      <c r="I62" s="25">
        <f>I63</f>
        <v>5390</v>
      </c>
      <c r="J62" s="25"/>
    </row>
    <row r="63" s="3" customFormat="1" ht="21.95" customHeight="1" spans="1:10">
      <c r="A63" s="27" t="s">
        <v>74</v>
      </c>
      <c r="B63" s="28">
        <v>1</v>
      </c>
      <c r="C63" s="28">
        <f>B63*3850</f>
        <v>3850</v>
      </c>
      <c r="D63" s="29">
        <v>0.7</v>
      </c>
      <c r="E63" s="30">
        <f>C63*D63</f>
        <v>2695</v>
      </c>
      <c r="F63" s="30">
        <f>C63*D63</f>
        <v>2695</v>
      </c>
      <c r="G63" s="31"/>
      <c r="H63" s="32">
        <f>F63-G63</f>
        <v>2695</v>
      </c>
      <c r="I63" s="30">
        <f>E63+F63-G63</f>
        <v>5390</v>
      </c>
      <c r="J63" s="30"/>
    </row>
    <row r="64" s="3" customFormat="1" ht="21.95" customHeight="1" spans="1:10">
      <c r="A64" s="26" t="s">
        <v>75</v>
      </c>
      <c r="B64" s="24">
        <f t="shared" ref="B64:I64" si="28">B65</f>
        <v>5</v>
      </c>
      <c r="C64" s="24">
        <f>C65</f>
        <v>19250</v>
      </c>
      <c r="D64" s="24"/>
      <c r="E64" s="25">
        <f>E65</f>
        <v>13475</v>
      </c>
      <c r="F64" s="25">
        <f>F65</f>
        <v>13475</v>
      </c>
      <c r="G64" s="25">
        <f>G65</f>
        <v>0</v>
      </c>
      <c r="H64" s="33">
        <f>F64-G64</f>
        <v>13475</v>
      </c>
      <c r="I64" s="25">
        <f>I65</f>
        <v>26950</v>
      </c>
      <c r="J64" s="25"/>
    </row>
    <row r="65" s="3" customFormat="1" ht="21.95" customHeight="1" spans="1:10">
      <c r="A65" s="27" t="s">
        <v>75</v>
      </c>
      <c r="B65" s="28">
        <v>5</v>
      </c>
      <c r="C65" s="28">
        <f>B65*3850</f>
        <v>19250</v>
      </c>
      <c r="D65" s="29">
        <v>0.7</v>
      </c>
      <c r="E65" s="30">
        <f>C65*D65</f>
        <v>13475</v>
      </c>
      <c r="F65" s="30">
        <f>C65*D65</f>
        <v>13475</v>
      </c>
      <c r="G65" s="31"/>
      <c r="H65" s="32">
        <f>F65-G65</f>
        <v>13475</v>
      </c>
      <c r="I65" s="30">
        <f>E65+F65-G65</f>
        <v>26950</v>
      </c>
      <c r="J65" s="30"/>
    </row>
    <row r="66" s="3" customFormat="1" ht="21.95" customHeight="1" spans="1:10">
      <c r="A66" s="26" t="s">
        <v>76</v>
      </c>
      <c r="B66" s="24">
        <f t="shared" ref="B66:I66" si="29">SUM(B67:B71)</f>
        <v>54</v>
      </c>
      <c r="C66" s="24">
        <f>SUM(C67:C71)</f>
        <v>207900</v>
      </c>
      <c r="D66" s="24"/>
      <c r="E66" s="25">
        <f>SUM(E67:E71)</f>
        <v>145530</v>
      </c>
      <c r="F66" s="25">
        <f>SUM(F67:F71)</f>
        <v>145530</v>
      </c>
      <c r="G66" s="25">
        <f>SUM(G67:G71)</f>
        <v>132055</v>
      </c>
      <c r="H66" s="33">
        <f>F66-G66</f>
        <v>13475</v>
      </c>
      <c r="I66" s="25">
        <f>SUM(I67:I71)</f>
        <v>164395</v>
      </c>
      <c r="J66" s="25"/>
    </row>
    <row r="67" s="3" customFormat="1" ht="21.95" customHeight="1" spans="1:10">
      <c r="A67" s="27" t="s">
        <v>77</v>
      </c>
      <c r="B67" s="28">
        <v>50</v>
      </c>
      <c r="C67" s="28">
        <f>B67*3850</f>
        <v>192500</v>
      </c>
      <c r="D67" s="29">
        <v>0.7</v>
      </c>
      <c r="E67" s="30">
        <f>C67*D67</f>
        <v>134750</v>
      </c>
      <c r="F67" s="30">
        <f>C67*D67</f>
        <v>134750</v>
      </c>
      <c r="G67" s="31">
        <v>110495</v>
      </c>
      <c r="H67" s="32">
        <f>F67-G67</f>
        <v>24255</v>
      </c>
      <c r="I67" s="30">
        <f>E67+F67-G67</f>
        <v>159005</v>
      </c>
      <c r="J67" s="30"/>
    </row>
    <row r="68" s="3" customFormat="1" ht="21.95" customHeight="1" spans="1:10">
      <c r="A68" s="27" t="s">
        <v>78</v>
      </c>
      <c r="B68" s="28">
        <v>3</v>
      </c>
      <c r="C68" s="28">
        <f>B68*3850</f>
        <v>11550</v>
      </c>
      <c r="D68" s="29">
        <v>0.7</v>
      </c>
      <c r="E68" s="30">
        <f>C68*D68</f>
        <v>8085</v>
      </c>
      <c r="F68" s="30">
        <f>C68*D68</f>
        <v>8085</v>
      </c>
      <c r="G68" s="31">
        <v>16170</v>
      </c>
      <c r="H68" s="32">
        <f>F68-G68</f>
        <v>-8085</v>
      </c>
      <c r="I68" s="30">
        <f>E68+F68-G68</f>
        <v>0</v>
      </c>
      <c r="J68" s="30"/>
    </row>
    <row r="69" s="3" customFormat="1" ht="21.95" customHeight="1" spans="1:10">
      <c r="A69" s="27" t="s">
        <v>79</v>
      </c>
      <c r="B69" s="28">
        <v>1</v>
      </c>
      <c r="C69" s="28">
        <f>B69*3850</f>
        <v>3850</v>
      </c>
      <c r="D69" s="29">
        <v>0.7</v>
      </c>
      <c r="E69" s="30">
        <f>C69*D69</f>
        <v>2695</v>
      </c>
      <c r="F69" s="30">
        <f>C69*D69</f>
        <v>2695</v>
      </c>
      <c r="G69" s="31"/>
      <c r="H69" s="32">
        <f>F69-G69</f>
        <v>2695</v>
      </c>
      <c r="I69" s="30">
        <f>E69+F69-G69</f>
        <v>5390</v>
      </c>
      <c r="J69" s="30"/>
    </row>
    <row r="70" s="3" customFormat="1" ht="21.95" customHeight="1" spans="1:10">
      <c r="A70" s="27" t="s">
        <v>80</v>
      </c>
      <c r="B70" s="28"/>
      <c r="C70" s="28">
        <f>B70*3850</f>
        <v>0</v>
      </c>
      <c r="D70" s="29">
        <v>0.7</v>
      </c>
      <c r="E70" s="30">
        <f>C70*D70</f>
        <v>0</v>
      </c>
      <c r="F70" s="30">
        <f>C70*D70</f>
        <v>0</v>
      </c>
      <c r="G70" s="31"/>
      <c r="H70" s="32">
        <f>F70-G70</f>
        <v>0</v>
      </c>
      <c r="I70" s="30">
        <f>E70+F70-G70</f>
        <v>0</v>
      </c>
      <c r="J70" s="30"/>
    </row>
    <row r="71" s="3" customFormat="1" ht="21.95" customHeight="1" spans="1:10">
      <c r="A71" s="27" t="s">
        <v>81</v>
      </c>
      <c r="B71" s="28"/>
      <c r="C71" s="28">
        <f>B71*3850</f>
        <v>0</v>
      </c>
      <c r="D71" s="29">
        <v>0.7</v>
      </c>
      <c r="E71" s="30">
        <f>C71*D71</f>
        <v>0</v>
      </c>
      <c r="F71" s="30">
        <f>C71*D71</f>
        <v>0</v>
      </c>
      <c r="G71" s="31">
        <v>5390</v>
      </c>
      <c r="H71" s="32">
        <f>F71-G71</f>
        <v>-5390</v>
      </c>
      <c r="I71" s="30">
        <v>0</v>
      </c>
      <c r="J71" s="36" t="s">
        <v>30</v>
      </c>
    </row>
    <row r="72" s="3" customFormat="1" ht="21.95" customHeight="1" spans="1:10">
      <c r="A72" s="26" t="s">
        <v>82</v>
      </c>
      <c r="B72" s="24">
        <f t="shared" ref="B72:I72" si="30">B73</f>
        <v>3</v>
      </c>
      <c r="C72" s="24">
        <f>C73</f>
        <v>11550</v>
      </c>
      <c r="D72" s="24"/>
      <c r="E72" s="25">
        <f>E73</f>
        <v>8085</v>
      </c>
      <c r="F72" s="25">
        <f>F73</f>
        <v>8085</v>
      </c>
      <c r="G72" s="25">
        <f>G73</f>
        <v>0</v>
      </c>
      <c r="H72" s="33">
        <f>F72-G72</f>
        <v>8085</v>
      </c>
      <c r="I72" s="25">
        <f>I73</f>
        <v>16170</v>
      </c>
      <c r="J72" s="25"/>
    </row>
    <row r="73" s="3" customFormat="1" ht="21.95" customHeight="1" spans="1:10">
      <c r="A73" s="27" t="s">
        <v>82</v>
      </c>
      <c r="B73" s="28">
        <v>3</v>
      </c>
      <c r="C73" s="28">
        <f>B73*3850</f>
        <v>11550</v>
      </c>
      <c r="D73" s="29">
        <v>0.7</v>
      </c>
      <c r="E73" s="30">
        <f>C73*D73</f>
        <v>8085</v>
      </c>
      <c r="F73" s="30">
        <f>C73*D73</f>
        <v>8085</v>
      </c>
      <c r="G73" s="31"/>
      <c r="H73" s="32">
        <f t="shared" ref="H73:H136" si="31">F73-G73</f>
        <v>8085</v>
      </c>
      <c r="I73" s="30">
        <f>E73+F73-G73</f>
        <v>16170</v>
      </c>
      <c r="J73" s="30"/>
    </row>
    <row r="74" s="3" customFormat="1" ht="21.95" customHeight="1" spans="1:10">
      <c r="A74" s="26" t="s">
        <v>83</v>
      </c>
      <c r="B74" s="24">
        <f t="shared" ref="B74:I74" si="32">B75</f>
        <v>2</v>
      </c>
      <c r="C74" s="24">
        <f>C75</f>
        <v>7700</v>
      </c>
      <c r="D74" s="24"/>
      <c r="E74" s="25">
        <f>E75</f>
        <v>5390</v>
      </c>
      <c r="F74" s="25">
        <f>F75</f>
        <v>5390</v>
      </c>
      <c r="G74" s="25">
        <f>G75</f>
        <v>0</v>
      </c>
      <c r="H74" s="33">
        <f>F74-G74</f>
        <v>5390</v>
      </c>
      <c r="I74" s="25">
        <f>I75</f>
        <v>10780</v>
      </c>
      <c r="J74" s="25"/>
    </row>
    <row r="75" s="3" customFormat="1" ht="21.95" customHeight="1" spans="1:10">
      <c r="A75" s="27" t="s">
        <v>83</v>
      </c>
      <c r="B75" s="28">
        <v>2</v>
      </c>
      <c r="C75" s="28">
        <f t="shared" ref="C75:C140" si="33">B75*3850</f>
        <v>7700</v>
      </c>
      <c r="D75" s="29">
        <v>0.7</v>
      </c>
      <c r="E75" s="30">
        <f t="shared" ref="E75:E140" si="34">C75*D75</f>
        <v>5390</v>
      </c>
      <c r="F75" s="30">
        <f t="shared" ref="F75:F140" si="35">C75*D75</f>
        <v>5390</v>
      </c>
      <c r="G75" s="31"/>
      <c r="H75" s="32">
        <f>F75-G75</f>
        <v>5390</v>
      </c>
      <c r="I75" s="30">
        <f t="shared" ref="I75:I140" si="36">E75+F75-G75</f>
        <v>10780</v>
      </c>
      <c r="J75" s="30"/>
    </row>
    <row r="76" s="3" customFormat="1" ht="21.95" customHeight="1" spans="1:10">
      <c r="A76" s="26" t="s">
        <v>84</v>
      </c>
      <c r="B76" s="24">
        <f t="shared" ref="B76:I76" si="37">B77</f>
        <v>0</v>
      </c>
      <c r="C76" s="24">
        <f>C77</f>
        <v>0</v>
      </c>
      <c r="D76" s="24"/>
      <c r="E76" s="25">
        <f>E77</f>
        <v>0</v>
      </c>
      <c r="F76" s="25">
        <f>F77</f>
        <v>0</v>
      </c>
      <c r="G76" s="25">
        <f>G77</f>
        <v>0</v>
      </c>
      <c r="H76" s="33">
        <f>F76-G76</f>
        <v>0</v>
      </c>
      <c r="I76" s="25">
        <f>I77</f>
        <v>0</v>
      </c>
      <c r="J76" s="25"/>
    </row>
    <row r="77" s="3" customFormat="1" ht="21.95" customHeight="1" spans="1:10">
      <c r="A77" s="27" t="s">
        <v>84</v>
      </c>
      <c r="B77" s="28"/>
      <c r="C77" s="28">
        <f>B77*3850</f>
        <v>0</v>
      </c>
      <c r="D77" s="29">
        <v>0.7</v>
      </c>
      <c r="E77" s="30">
        <f>C77*D77</f>
        <v>0</v>
      </c>
      <c r="F77" s="30">
        <f>C77*D77</f>
        <v>0</v>
      </c>
      <c r="G77" s="31"/>
      <c r="H77" s="32">
        <f>F77-G77</f>
        <v>0</v>
      </c>
      <c r="I77" s="30">
        <f>E77+F77-G77</f>
        <v>0</v>
      </c>
      <c r="J77" s="30"/>
    </row>
    <row r="78" s="3" customFormat="1" ht="21.95" customHeight="1" spans="1:10">
      <c r="A78" s="26" t="s">
        <v>85</v>
      </c>
      <c r="B78" s="24">
        <f t="shared" ref="B78:I78" si="38">B79</f>
        <v>0</v>
      </c>
      <c r="C78" s="24">
        <f>C79</f>
        <v>0</v>
      </c>
      <c r="D78" s="24"/>
      <c r="E78" s="25">
        <f>E79</f>
        <v>0</v>
      </c>
      <c r="F78" s="25">
        <f>F79</f>
        <v>0</v>
      </c>
      <c r="G78" s="25">
        <f>G79</f>
        <v>0</v>
      </c>
      <c r="H78" s="33">
        <f>F78-G78</f>
        <v>0</v>
      </c>
      <c r="I78" s="25">
        <f>I79</f>
        <v>0</v>
      </c>
      <c r="J78" s="25"/>
    </row>
    <row r="79" s="3" customFormat="1" ht="21.95" customHeight="1" spans="1:10">
      <c r="A79" s="27" t="s">
        <v>85</v>
      </c>
      <c r="B79" s="28"/>
      <c r="C79" s="28">
        <f>B79*3850</f>
        <v>0</v>
      </c>
      <c r="D79" s="29">
        <v>0.7</v>
      </c>
      <c r="E79" s="30">
        <f>C79*D79</f>
        <v>0</v>
      </c>
      <c r="F79" s="30">
        <f>C79*D79</f>
        <v>0</v>
      </c>
      <c r="G79" s="31"/>
      <c r="H79" s="32">
        <f>F79-G79</f>
        <v>0</v>
      </c>
      <c r="I79" s="30">
        <f>E79+F79-G79</f>
        <v>0</v>
      </c>
      <c r="J79" s="30"/>
    </row>
    <row r="80" s="3" customFormat="1" ht="21.95" customHeight="1" spans="1:10">
      <c r="A80" s="26" t="s">
        <v>86</v>
      </c>
      <c r="B80" s="24">
        <f t="shared" ref="B80:I80" si="39">SUM(B81:B85)</f>
        <v>9</v>
      </c>
      <c r="C80" s="24">
        <f>SUM(C81:C85)</f>
        <v>34650</v>
      </c>
      <c r="D80" s="24"/>
      <c r="E80" s="25">
        <f>SUM(E81:E85)</f>
        <v>24255</v>
      </c>
      <c r="F80" s="25">
        <f>SUM(F81:F85)</f>
        <v>24255</v>
      </c>
      <c r="G80" s="25">
        <f>SUM(G81:G85)</f>
        <v>51205</v>
      </c>
      <c r="H80" s="33">
        <f>F80-G80</f>
        <v>-26950</v>
      </c>
      <c r="I80" s="25">
        <f>SUM(I81:I85)</f>
        <v>16170</v>
      </c>
      <c r="J80" s="25"/>
    </row>
    <row r="81" s="3" customFormat="1" ht="21.95" customHeight="1" spans="1:10">
      <c r="A81" s="27" t="s">
        <v>87</v>
      </c>
      <c r="B81" s="28">
        <v>6</v>
      </c>
      <c r="C81" s="28">
        <f>B81*3850</f>
        <v>23100</v>
      </c>
      <c r="D81" s="29">
        <v>0.7</v>
      </c>
      <c r="E81" s="30">
        <f>C81*D81</f>
        <v>16170</v>
      </c>
      <c r="F81" s="30">
        <f>C81*D81</f>
        <v>16170</v>
      </c>
      <c r="G81" s="31">
        <v>29645</v>
      </c>
      <c r="H81" s="32">
        <f>F81-G81</f>
        <v>-13475</v>
      </c>
      <c r="I81" s="30">
        <f>E81+F81-G81</f>
        <v>2695</v>
      </c>
      <c r="J81" s="30"/>
    </row>
    <row r="82" s="3" customFormat="1" ht="21.95" customHeight="1" spans="1:10">
      <c r="A82" s="27" t="s">
        <v>88</v>
      </c>
      <c r="B82" s="28">
        <v>2</v>
      </c>
      <c r="C82" s="28">
        <f>B82*3850</f>
        <v>7700</v>
      </c>
      <c r="D82" s="29">
        <v>0.7</v>
      </c>
      <c r="E82" s="30">
        <f>C82*D82</f>
        <v>5390</v>
      </c>
      <c r="F82" s="30">
        <f>C82*D82</f>
        <v>5390</v>
      </c>
      <c r="G82" s="31">
        <v>2695</v>
      </c>
      <c r="H82" s="32">
        <f>F82-G82</f>
        <v>2695</v>
      </c>
      <c r="I82" s="30">
        <f>E82+F82-G82</f>
        <v>8085</v>
      </c>
      <c r="J82" s="30"/>
    </row>
    <row r="83" s="3" customFormat="1" ht="21.95" customHeight="1" spans="1:10">
      <c r="A83" s="27" t="s">
        <v>89</v>
      </c>
      <c r="B83" s="28"/>
      <c r="C83" s="28">
        <f>B83*3850</f>
        <v>0</v>
      </c>
      <c r="D83" s="29">
        <v>0.7</v>
      </c>
      <c r="E83" s="30">
        <f>C83*D83</f>
        <v>0</v>
      </c>
      <c r="F83" s="30">
        <f>C83*D83</f>
        <v>0</v>
      </c>
      <c r="G83" s="31">
        <v>18865</v>
      </c>
      <c r="H83" s="32">
        <f>F83-G83</f>
        <v>-18865</v>
      </c>
      <c r="I83" s="30">
        <v>0</v>
      </c>
      <c r="J83" s="36" t="s">
        <v>30</v>
      </c>
    </row>
    <row r="84" s="3" customFormat="1" ht="21.95" customHeight="1" spans="1:10">
      <c r="A84" s="27" t="s">
        <v>90</v>
      </c>
      <c r="B84" s="28">
        <v>1</v>
      </c>
      <c r="C84" s="28">
        <f>B84*3850</f>
        <v>3850</v>
      </c>
      <c r="D84" s="29">
        <v>0.7</v>
      </c>
      <c r="E84" s="30">
        <f>C84*D84</f>
        <v>2695</v>
      </c>
      <c r="F84" s="30">
        <f>C84*D84</f>
        <v>2695</v>
      </c>
      <c r="G84" s="31"/>
      <c r="H84" s="32">
        <f>F84-G84</f>
        <v>2695</v>
      </c>
      <c r="I84" s="30">
        <f>E84+F84-G84</f>
        <v>5390</v>
      </c>
      <c r="J84" s="30"/>
    </row>
    <row r="85" s="3" customFormat="1" ht="21.95" customHeight="1" spans="1:10">
      <c r="A85" s="27" t="s">
        <v>91</v>
      </c>
      <c r="B85" s="28"/>
      <c r="C85" s="28">
        <f>B85*3850</f>
        <v>0</v>
      </c>
      <c r="D85" s="29">
        <v>0.7</v>
      </c>
      <c r="E85" s="30">
        <f>C85*D85</f>
        <v>0</v>
      </c>
      <c r="F85" s="30">
        <f>C85*D85</f>
        <v>0</v>
      </c>
      <c r="G85" s="31"/>
      <c r="H85" s="32">
        <f>F85-G85</f>
        <v>0</v>
      </c>
      <c r="I85" s="30">
        <f>E85+F85-G85</f>
        <v>0</v>
      </c>
      <c r="J85" s="30"/>
    </row>
    <row r="86" s="3" customFormat="1" ht="21.95" customHeight="1" spans="1:10">
      <c r="A86" s="26" t="s">
        <v>92</v>
      </c>
      <c r="B86" s="24">
        <f t="shared" ref="B86:I86" si="40">B87</f>
        <v>2</v>
      </c>
      <c r="C86" s="24">
        <f>C87</f>
        <v>7700</v>
      </c>
      <c r="D86" s="24"/>
      <c r="E86" s="25">
        <f>E87</f>
        <v>5390</v>
      </c>
      <c r="F86" s="25">
        <f>F87</f>
        <v>5390</v>
      </c>
      <c r="G86" s="25">
        <f>G87</f>
        <v>5390</v>
      </c>
      <c r="H86" s="33">
        <f>F86-G86</f>
        <v>0</v>
      </c>
      <c r="I86" s="25">
        <f>I87</f>
        <v>5390</v>
      </c>
      <c r="J86" s="25"/>
    </row>
    <row r="87" s="3" customFormat="1" ht="21.95" customHeight="1" spans="1:10">
      <c r="A87" s="27" t="s">
        <v>92</v>
      </c>
      <c r="B87" s="28">
        <v>2</v>
      </c>
      <c r="C87" s="28">
        <f>B87*3850</f>
        <v>7700</v>
      </c>
      <c r="D87" s="29">
        <v>0.7</v>
      </c>
      <c r="E87" s="30">
        <f>C87*D87</f>
        <v>5390</v>
      </c>
      <c r="F87" s="30">
        <f>C87*D87</f>
        <v>5390</v>
      </c>
      <c r="G87" s="31">
        <v>5390</v>
      </c>
      <c r="H87" s="32">
        <f>F87-G87</f>
        <v>0</v>
      </c>
      <c r="I87" s="30">
        <f>E87+F87-G87</f>
        <v>5390</v>
      </c>
      <c r="J87" s="30"/>
    </row>
    <row r="88" s="3" customFormat="1" ht="21.95" customHeight="1" spans="1:10">
      <c r="A88" s="26" t="s">
        <v>93</v>
      </c>
      <c r="B88" s="24">
        <f t="shared" ref="B88:G88" si="41">SUM(B89:B90)</f>
        <v>0</v>
      </c>
      <c r="C88" s="24">
        <f>SUM(C89:C90)</f>
        <v>0</v>
      </c>
      <c r="D88" s="24"/>
      <c r="E88" s="25">
        <f>SUM(E89:E90)</f>
        <v>0</v>
      </c>
      <c r="F88" s="25">
        <f>SUM(F89:F90)</f>
        <v>0</v>
      </c>
      <c r="G88" s="25">
        <f>SUM(G89:G90)</f>
        <v>2695</v>
      </c>
      <c r="H88" s="33">
        <f>F88-G88</f>
        <v>-2695</v>
      </c>
      <c r="I88" s="25">
        <f>SUM(I89:I90)</f>
        <v>0</v>
      </c>
      <c r="J88" s="25"/>
    </row>
    <row r="89" s="3" customFormat="1" ht="21.95" customHeight="1" spans="1:10">
      <c r="A89" s="27" t="s">
        <v>94</v>
      </c>
      <c r="B89" s="28"/>
      <c r="C89" s="28">
        <f>B89*3850</f>
        <v>0</v>
      </c>
      <c r="D89" s="29">
        <v>0.7</v>
      </c>
      <c r="E89" s="30">
        <f>C89*D89</f>
        <v>0</v>
      </c>
      <c r="F89" s="30">
        <f>C89*D89</f>
        <v>0</v>
      </c>
      <c r="G89" s="31">
        <v>2695</v>
      </c>
      <c r="H89" s="32">
        <f>F89-G89</f>
        <v>-2695</v>
      </c>
      <c r="I89" s="30">
        <v>0</v>
      </c>
      <c r="J89" s="36" t="s">
        <v>30</v>
      </c>
    </row>
    <row r="90" s="3" customFormat="1" ht="21.95" customHeight="1" spans="1:10">
      <c r="A90" s="27" t="s">
        <v>95</v>
      </c>
      <c r="B90" s="28"/>
      <c r="C90" s="28">
        <f>B90*3850</f>
        <v>0</v>
      </c>
      <c r="D90" s="29">
        <v>0.7</v>
      </c>
      <c r="E90" s="30">
        <f>C90*D90</f>
        <v>0</v>
      </c>
      <c r="F90" s="30">
        <f>C90*D90</f>
        <v>0</v>
      </c>
      <c r="G90" s="31"/>
      <c r="H90" s="32">
        <f>F90-G90</f>
        <v>0</v>
      </c>
      <c r="I90" s="30">
        <f>E90+F90-G90</f>
        <v>0</v>
      </c>
      <c r="J90" s="30"/>
    </row>
    <row r="91" s="3" customFormat="1" ht="21.95" customHeight="1" spans="1:10">
      <c r="A91" s="24" t="s">
        <v>96</v>
      </c>
      <c r="B91" s="24">
        <f t="shared" ref="B91:I93" si="42">B92</f>
        <v>0</v>
      </c>
      <c r="C91" s="24">
        <f>C92</f>
        <v>0</v>
      </c>
      <c r="D91" s="24"/>
      <c r="E91" s="25">
        <f>E92</f>
        <v>0</v>
      </c>
      <c r="F91" s="25">
        <f>F92</f>
        <v>0</v>
      </c>
      <c r="G91" s="25">
        <f>G92</f>
        <v>0</v>
      </c>
      <c r="H91" s="33">
        <f>F91-G91</f>
        <v>0</v>
      </c>
      <c r="I91" s="25">
        <f>I92</f>
        <v>0</v>
      </c>
      <c r="J91" s="25"/>
    </row>
    <row r="92" s="3" customFormat="1" ht="21.95" customHeight="1" spans="1:10">
      <c r="A92" s="27" t="s">
        <v>96</v>
      </c>
      <c r="B92" s="28"/>
      <c r="C92" s="28">
        <f t="shared" ref="C92" si="43">B92*3850</f>
        <v>0</v>
      </c>
      <c r="D92" s="29">
        <v>0.7</v>
      </c>
      <c r="E92" s="30">
        <f t="shared" ref="E92" si="44">C92*D92</f>
        <v>0</v>
      </c>
      <c r="F92" s="30">
        <f t="shared" ref="F92" si="45">C92*D92</f>
        <v>0</v>
      </c>
      <c r="G92" s="31"/>
      <c r="H92" s="32">
        <f>F92-G92</f>
        <v>0</v>
      </c>
      <c r="I92" s="30">
        <f t="shared" ref="I92" si="46">E92+F92-G92</f>
        <v>0</v>
      </c>
      <c r="J92" s="30"/>
    </row>
    <row r="93" s="3" customFormat="1" ht="21.95" customHeight="1" spans="1:10">
      <c r="A93" s="24" t="s">
        <v>97</v>
      </c>
      <c r="B93" s="24">
        <f>B94</f>
        <v>4</v>
      </c>
      <c r="C93" s="24">
        <f>C94</f>
        <v>15400</v>
      </c>
      <c r="D93" s="24"/>
      <c r="E93" s="25">
        <f>E94</f>
        <v>10780</v>
      </c>
      <c r="F93" s="25">
        <f>F94</f>
        <v>10780</v>
      </c>
      <c r="G93" s="25">
        <f>G94</f>
        <v>0</v>
      </c>
      <c r="H93" s="33">
        <f>F93-G93</f>
        <v>10780</v>
      </c>
      <c r="I93" s="25">
        <f>I94</f>
        <v>21560</v>
      </c>
      <c r="J93" s="25"/>
    </row>
    <row r="94" s="3" customFormat="1" ht="21.95" customHeight="1" spans="1:10">
      <c r="A94" s="37" t="s">
        <v>97</v>
      </c>
      <c r="B94" s="28">
        <v>4</v>
      </c>
      <c r="C94" s="28">
        <f>B94*3850</f>
        <v>15400</v>
      </c>
      <c r="D94" s="29">
        <v>0.7</v>
      </c>
      <c r="E94" s="30">
        <f>C94*D94</f>
        <v>10780</v>
      </c>
      <c r="F94" s="30">
        <f>C94*D94</f>
        <v>10780</v>
      </c>
      <c r="G94" s="31"/>
      <c r="H94" s="32">
        <f>F94-G94</f>
        <v>10780</v>
      </c>
      <c r="I94" s="30">
        <f>E94+F94-G94</f>
        <v>21560</v>
      </c>
      <c r="J94" s="30"/>
    </row>
    <row r="95" s="3" customFormat="1" ht="21.95" customHeight="1" spans="1:10">
      <c r="A95" s="26" t="s">
        <v>98</v>
      </c>
      <c r="B95" s="24">
        <f t="shared" ref="B95:I95" si="47">B96</f>
        <v>0</v>
      </c>
      <c r="C95" s="24">
        <f>C96</f>
        <v>0</v>
      </c>
      <c r="D95" s="24"/>
      <c r="E95" s="25">
        <f>E96</f>
        <v>0</v>
      </c>
      <c r="F95" s="25">
        <f>F96</f>
        <v>0</v>
      </c>
      <c r="G95" s="25">
        <f>G96</f>
        <v>0</v>
      </c>
      <c r="H95" s="33">
        <f>F95-G95</f>
        <v>0</v>
      </c>
      <c r="I95" s="25">
        <f>I96</f>
        <v>0</v>
      </c>
      <c r="J95" s="25"/>
    </row>
    <row r="96" s="3" customFormat="1" ht="21.95" customHeight="1" spans="1:10">
      <c r="A96" s="27" t="s">
        <v>98</v>
      </c>
      <c r="B96" s="28"/>
      <c r="C96" s="28">
        <f>B96*3850</f>
        <v>0</v>
      </c>
      <c r="D96" s="29">
        <v>0.7</v>
      </c>
      <c r="E96" s="30">
        <f>C96*D96</f>
        <v>0</v>
      </c>
      <c r="F96" s="30">
        <f>C96*D96</f>
        <v>0</v>
      </c>
      <c r="G96" s="31"/>
      <c r="H96" s="32">
        <f>F96-G96</f>
        <v>0</v>
      </c>
      <c r="I96" s="30">
        <f>E96+F96-G96</f>
        <v>0</v>
      </c>
      <c r="J96" s="30"/>
    </row>
    <row r="97" s="3" customFormat="1" ht="21.95" customHeight="1" spans="1:10">
      <c r="A97" s="26" t="s">
        <v>99</v>
      </c>
      <c r="B97" s="24">
        <f t="shared" ref="B97:I97" si="48">B98</f>
        <v>109</v>
      </c>
      <c r="C97" s="24">
        <f>C98</f>
        <v>419650</v>
      </c>
      <c r="D97" s="24"/>
      <c r="E97" s="25">
        <f>E98</f>
        <v>41965</v>
      </c>
      <c r="F97" s="25">
        <f>F98</f>
        <v>41965</v>
      </c>
      <c r="G97" s="25">
        <f>G98</f>
        <v>23870</v>
      </c>
      <c r="H97" s="33">
        <f>F97-G97</f>
        <v>18095</v>
      </c>
      <c r="I97" s="25">
        <f>I98</f>
        <v>60060</v>
      </c>
      <c r="J97" s="25"/>
    </row>
    <row r="98" s="3" customFormat="1" ht="21.95" customHeight="1" spans="1:10">
      <c r="A98" s="27" t="s">
        <v>99</v>
      </c>
      <c r="B98" s="28">
        <v>109</v>
      </c>
      <c r="C98" s="28">
        <f>B98*3850</f>
        <v>419650</v>
      </c>
      <c r="D98" s="29">
        <v>0.1</v>
      </c>
      <c r="E98" s="30">
        <f>C98*D98</f>
        <v>41965</v>
      </c>
      <c r="F98" s="30">
        <f>C98*D98</f>
        <v>41965</v>
      </c>
      <c r="G98" s="31">
        <v>23870</v>
      </c>
      <c r="H98" s="32">
        <f>F98-G98</f>
        <v>18095</v>
      </c>
      <c r="I98" s="30">
        <f>E98+F98-G98</f>
        <v>60060</v>
      </c>
      <c r="J98" s="30"/>
    </row>
    <row r="99" s="3" customFormat="1" ht="21.95" customHeight="1" spans="1:10">
      <c r="A99" s="26" t="s">
        <v>100</v>
      </c>
      <c r="B99" s="24">
        <f t="shared" ref="B99:I99" si="49">B100</f>
        <v>23</v>
      </c>
      <c r="C99" s="24">
        <f>C100</f>
        <v>88550</v>
      </c>
      <c r="D99" s="24"/>
      <c r="E99" s="25">
        <f>E100</f>
        <v>8855</v>
      </c>
      <c r="F99" s="25">
        <f>F100</f>
        <v>8855</v>
      </c>
      <c r="G99" s="25">
        <f>G100</f>
        <v>13090</v>
      </c>
      <c r="H99" s="33">
        <f>F99-G99</f>
        <v>-4235</v>
      </c>
      <c r="I99" s="25">
        <f>I100</f>
        <v>4620</v>
      </c>
      <c r="J99" s="25"/>
    </row>
    <row r="100" s="3" customFormat="1" ht="21.95" customHeight="1" spans="1:10">
      <c r="A100" s="27" t="s">
        <v>100</v>
      </c>
      <c r="B100" s="28">
        <v>23</v>
      </c>
      <c r="C100" s="28">
        <f>B100*3850</f>
        <v>88550</v>
      </c>
      <c r="D100" s="29">
        <v>0.1</v>
      </c>
      <c r="E100" s="30">
        <f>C100*D100</f>
        <v>8855</v>
      </c>
      <c r="F100" s="30">
        <f>C100*D100</f>
        <v>8855</v>
      </c>
      <c r="G100" s="31">
        <v>13090</v>
      </c>
      <c r="H100" s="32">
        <f>F100-G100</f>
        <v>-4235</v>
      </c>
      <c r="I100" s="30">
        <f>E100+F100-G100</f>
        <v>4620</v>
      </c>
      <c r="J100" s="30"/>
    </row>
    <row r="101" s="3" customFormat="1" ht="21.95" customHeight="1" spans="1:10">
      <c r="A101" s="26" t="s">
        <v>101</v>
      </c>
      <c r="B101" s="24">
        <f t="shared" ref="B101:I101" si="50">SUM(B102:B108)</f>
        <v>131</v>
      </c>
      <c r="C101" s="24">
        <f>SUM(C102:C108)</f>
        <v>504350</v>
      </c>
      <c r="D101" s="24"/>
      <c r="E101" s="25">
        <f>SUM(E102:E108)</f>
        <v>147801.5</v>
      </c>
      <c r="F101" s="25">
        <f>SUM(F102:F108)</f>
        <v>147801.5</v>
      </c>
      <c r="G101" s="25">
        <f>SUM(G102:G108)</f>
        <v>59867.5</v>
      </c>
      <c r="H101" s="33">
        <f>F101-G101</f>
        <v>87934</v>
      </c>
      <c r="I101" s="25">
        <f>SUM(I102:I108)</f>
        <v>235735.5</v>
      </c>
      <c r="J101" s="25"/>
    </row>
    <row r="102" s="3" customFormat="1" ht="21.95" customHeight="1" spans="1:10">
      <c r="A102" s="27" t="s">
        <v>102</v>
      </c>
      <c r="B102" s="28">
        <v>61</v>
      </c>
      <c r="C102" s="28">
        <f>B102*3850</f>
        <v>234850</v>
      </c>
      <c r="D102" s="29">
        <v>0.1</v>
      </c>
      <c r="E102" s="30">
        <f>C102*D102</f>
        <v>23485</v>
      </c>
      <c r="F102" s="30">
        <f>C102*D102</f>
        <v>23485</v>
      </c>
      <c r="G102" s="31">
        <v>11550</v>
      </c>
      <c r="H102" s="32">
        <f>F102-G102</f>
        <v>11935</v>
      </c>
      <c r="I102" s="30">
        <f>E102+F102-G102</f>
        <v>35420</v>
      </c>
      <c r="J102" s="30"/>
    </row>
    <row r="103" s="3" customFormat="1" ht="21.95" customHeight="1" spans="1:10">
      <c r="A103" s="27" t="s">
        <v>103</v>
      </c>
      <c r="B103" s="28">
        <v>1</v>
      </c>
      <c r="C103" s="28">
        <f>B103*3850</f>
        <v>3850</v>
      </c>
      <c r="D103" s="29">
        <v>0.1</v>
      </c>
      <c r="E103" s="30">
        <f>C103*D103</f>
        <v>385</v>
      </c>
      <c r="F103" s="30">
        <f>C103*D103</f>
        <v>385</v>
      </c>
      <c r="G103" s="31">
        <v>770</v>
      </c>
      <c r="H103" s="32">
        <f>F103-G103</f>
        <v>-385</v>
      </c>
      <c r="I103" s="30">
        <f>E103+F103-G103</f>
        <v>0</v>
      </c>
      <c r="J103" s="30"/>
    </row>
    <row r="104" s="3" customFormat="1" ht="21.95" customHeight="1" spans="1:10">
      <c r="A104" s="27" t="s">
        <v>104</v>
      </c>
      <c r="B104" s="28">
        <v>3</v>
      </c>
      <c r="C104" s="28">
        <f>B104*3850</f>
        <v>11550</v>
      </c>
      <c r="D104" s="29">
        <v>0.1</v>
      </c>
      <c r="E104" s="30">
        <f>C104*D104</f>
        <v>1155</v>
      </c>
      <c r="F104" s="30">
        <f>C104*D104</f>
        <v>1155</v>
      </c>
      <c r="G104" s="31">
        <v>0</v>
      </c>
      <c r="H104" s="32">
        <f>F104-G104</f>
        <v>1155</v>
      </c>
      <c r="I104" s="30">
        <f>E104+F104-G104</f>
        <v>2310</v>
      </c>
      <c r="J104" s="30"/>
    </row>
    <row r="105" s="3" customFormat="1" ht="21.95" customHeight="1" spans="1:10">
      <c r="A105" s="27" t="s">
        <v>105</v>
      </c>
      <c r="B105" s="28">
        <v>46</v>
      </c>
      <c r="C105" s="28">
        <f>B105*3850</f>
        <v>177100</v>
      </c>
      <c r="D105" s="29">
        <v>0.49</v>
      </c>
      <c r="E105" s="30">
        <f>C105*D105</f>
        <v>86779</v>
      </c>
      <c r="F105" s="30">
        <f>C105*D105</f>
        <v>86779</v>
      </c>
      <c r="G105" s="38">
        <v>47162.5</v>
      </c>
      <c r="H105" s="32">
        <f>F105-G105</f>
        <v>39616.5</v>
      </c>
      <c r="I105" s="30">
        <f>E105+F105-G105</f>
        <v>126395.5</v>
      </c>
      <c r="J105" s="30"/>
    </row>
    <row r="106" s="3" customFormat="1" ht="21.95" customHeight="1" spans="1:10">
      <c r="A106" s="27" t="s">
        <v>106</v>
      </c>
      <c r="B106" s="28">
        <v>5</v>
      </c>
      <c r="C106" s="28">
        <f>B106*3850</f>
        <v>19250</v>
      </c>
      <c r="D106" s="29">
        <v>0.49</v>
      </c>
      <c r="E106" s="30">
        <f>C106*D106</f>
        <v>9432.5</v>
      </c>
      <c r="F106" s="30">
        <f>C106*D106</f>
        <v>9432.5</v>
      </c>
      <c r="G106" s="31"/>
      <c r="H106" s="32">
        <f>F106-G106</f>
        <v>9432.5</v>
      </c>
      <c r="I106" s="30">
        <f>E106+F106-G106</f>
        <v>18865</v>
      </c>
      <c r="J106" s="30"/>
    </row>
    <row r="107" s="3" customFormat="1" ht="21.95" customHeight="1" spans="1:10">
      <c r="A107" s="27" t="s">
        <v>107</v>
      </c>
      <c r="B107" s="28">
        <v>6</v>
      </c>
      <c r="C107" s="28">
        <f>B107*3850</f>
        <v>23100</v>
      </c>
      <c r="D107" s="29">
        <v>0.1</v>
      </c>
      <c r="E107" s="30">
        <f>C107*D107</f>
        <v>2310</v>
      </c>
      <c r="F107" s="30">
        <f>C107*D107</f>
        <v>2310</v>
      </c>
      <c r="G107" s="31">
        <v>385</v>
      </c>
      <c r="H107" s="32">
        <f>F107-G107</f>
        <v>1925</v>
      </c>
      <c r="I107" s="30">
        <f>E107+F107-G107</f>
        <v>4235</v>
      </c>
      <c r="J107" s="30"/>
    </row>
    <row r="108" s="3" customFormat="1" ht="21.95" customHeight="1" spans="1:10">
      <c r="A108" s="27" t="s">
        <v>108</v>
      </c>
      <c r="B108" s="28">
        <v>9</v>
      </c>
      <c r="C108" s="28">
        <f>B108*3850</f>
        <v>34650</v>
      </c>
      <c r="D108" s="29">
        <v>0.7</v>
      </c>
      <c r="E108" s="30">
        <f>C108*D108</f>
        <v>24255</v>
      </c>
      <c r="F108" s="30">
        <f>C108*D108</f>
        <v>24255</v>
      </c>
      <c r="G108" s="31"/>
      <c r="H108" s="32">
        <f>F108-G108</f>
        <v>24255</v>
      </c>
      <c r="I108" s="30">
        <f>E108+F108-G108</f>
        <v>48510</v>
      </c>
      <c r="J108" s="30"/>
    </row>
    <row r="109" s="3" customFormat="1" ht="21.95" customHeight="1" spans="1:10">
      <c r="A109" s="26" t="s">
        <v>109</v>
      </c>
      <c r="B109" s="24">
        <f t="shared" ref="B109:I109" si="51">SUM(B110:B113)</f>
        <v>55</v>
      </c>
      <c r="C109" s="24">
        <f>SUM(C110:C113)</f>
        <v>211750</v>
      </c>
      <c r="D109" s="24"/>
      <c r="E109" s="25">
        <f>SUM(E110:E113)</f>
        <v>148225</v>
      </c>
      <c r="F109" s="25">
        <f>SUM(F110:F113)</f>
        <v>148225</v>
      </c>
      <c r="G109" s="25">
        <f>SUM(G110:G113)</f>
        <v>105105</v>
      </c>
      <c r="H109" s="33">
        <f>F109-G109</f>
        <v>43120</v>
      </c>
      <c r="I109" s="25">
        <f>SUM(I110:I113)</f>
        <v>191345</v>
      </c>
      <c r="J109" s="25"/>
    </row>
    <row r="110" s="3" customFormat="1" ht="21.95" customHeight="1" spans="1:10">
      <c r="A110" s="27" t="s">
        <v>110</v>
      </c>
      <c r="B110" s="28">
        <v>55</v>
      </c>
      <c r="C110" s="28">
        <f>B110*3850</f>
        <v>211750</v>
      </c>
      <c r="D110" s="29">
        <v>0.7</v>
      </c>
      <c r="E110" s="30">
        <f>C110*D110</f>
        <v>148225</v>
      </c>
      <c r="F110" s="30">
        <f>C110*D110</f>
        <v>148225</v>
      </c>
      <c r="G110" s="31">
        <v>105105</v>
      </c>
      <c r="H110" s="32">
        <f>F110-G110</f>
        <v>43120</v>
      </c>
      <c r="I110" s="30">
        <f>E110+F110-G110</f>
        <v>191345</v>
      </c>
      <c r="J110" s="30"/>
    </row>
    <row r="111" s="3" customFormat="1" ht="21.95" customHeight="1" spans="1:10">
      <c r="A111" s="27" t="s">
        <v>111</v>
      </c>
      <c r="B111" s="28"/>
      <c r="C111" s="28">
        <f>B111*3850</f>
        <v>0</v>
      </c>
      <c r="D111" s="29">
        <v>0.7</v>
      </c>
      <c r="E111" s="30">
        <f>C111*D111</f>
        <v>0</v>
      </c>
      <c r="F111" s="30">
        <f>C111*D111</f>
        <v>0</v>
      </c>
      <c r="G111" s="31"/>
      <c r="H111" s="32">
        <f>F111-G111</f>
        <v>0</v>
      </c>
      <c r="I111" s="30">
        <f>E111+F111-G111</f>
        <v>0</v>
      </c>
      <c r="J111" s="30"/>
    </row>
    <row r="112" s="3" customFormat="1" ht="21.95" customHeight="1" spans="1:10">
      <c r="A112" s="27" t="s">
        <v>112</v>
      </c>
      <c r="B112" s="28"/>
      <c r="C112" s="28">
        <f>B112*3850</f>
        <v>0</v>
      </c>
      <c r="D112" s="29">
        <v>0.7</v>
      </c>
      <c r="E112" s="30">
        <f>C112*D112</f>
        <v>0</v>
      </c>
      <c r="F112" s="30">
        <f>C112*D112</f>
        <v>0</v>
      </c>
      <c r="G112" s="31"/>
      <c r="H112" s="32">
        <f>F112-G112</f>
        <v>0</v>
      </c>
      <c r="I112" s="30">
        <f>E112+F112-G112</f>
        <v>0</v>
      </c>
      <c r="J112" s="30"/>
    </row>
    <row r="113" s="3" customFormat="1" ht="21.95" customHeight="1" spans="1:10">
      <c r="A113" s="27" t="s">
        <v>113</v>
      </c>
      <c r="B113" s="28"/>
      <c r="C113" s="28">
        <f>B113*3850</f>
        <v>0</v>
      </c>
      <c r="D113" s="29">
        <v>0.7</v>
      </c>
      <c r="E113" s="30">
        <f>C113*D113</f>
        <v>0</v>
      </c>
      <c r="F113" s="30">
        <f>C113*D113</f>
        <v>0</v>
      </c>
      <c r="G113" s="31"/>
      <c r="H113" s="32">
        <f>F113-G113</f>
        <v>0</v>
      </c>
      <c r="I113" s="30">
        <f>E113+F113-G113</f>
        <v>0</v>
      </c>
      <c r="J113" s="30"/>
    </row>
    <row r="114" s="3" customFormat="1" ht="21.95" customHeight="1" spans="1:10">
      <c r="A114" s="26" t="s">
        <v>114</v>
      </c>
      <c r="B114" s="24">
        <f t="shared" ref="B114:I114" si="52">B115</f>
        <v>11</v>
      </c>
      <c r="C114" s="24">
        <f>C115</f>
        <v>42350</v>
      </c>
      <c r="D114" s="24"/>
      <c r="E114" s="25">
        <f>E115</f>
        <v>29645</v>
      </c>
      <c r="F114" s="25">
        <f>F115</f>
        <v>29645</v>
      </c>
      <c r="G114" s="25">
        <f>G115</f>
        <v>8085</v>
      </c>
      <c r="H114" s="33">
        <f>F114-G114</f>
        <v>21560</v>
      </c>
      <c r="I114" s="25">
        <f>I115</f>
        <v>51205</v>
      </c>
      <c r="J114" s="25"/>
    </row>
    <row r="115" s="3" customFormat="1" ht="21.95" customHeight="1" spans="1:10">
      <c r="A115" s="27" t="s">
        <v>114</v>
      </c>
      <c r="B115" s="28">
        <v>11</v>
      </c>
      <c r="C115" s="28">
        <f>B115*3850</f>
        <v>42350</v>
      </c>
      <c r="D115" s="29">
        <v>0.7</v>
      </c>
      <c r="E115" s="30">
        <f>C115*D115</f>
        <v>29645</v>
      </c>
      <c r="F115" s="30">
        <f>C115*D115</f>
        <v>29645</v>
      </c>
      <c r="G115" s="31">
        <v>8085</v>
      </c>
      <c r="H115" s="32">
        <f>F115-G115</f>
        <v>21560</v>
      </c>
      <c r="I115" s="30">
        <f>E115+F115-G115</f>
        <v>51205</v>
      </c>
      <c r="J115" s="30"/>
    </row>
    <row r="116" s="3" customFormat="1" ht="21.95" customHeight="1" spans="1:10">
      <c r="A116" s="26" t="s">
        <v>115</v>
      </c>
      <c r="B116" s="24">
        <f t="shared" ref="B116:G116" si="53">SUM(B117:B124)</f>
        <v>124</v>
      </c>
      <c r="C116" s="24">
        <f>SUM(C117:C124)</f>
        <v>477400</v>
      </c>
      <c r="D116" s="24"/>
      <c r="E116" s="25">
        <f>SUM(E117:E124)</f>
        <v>334180</v>
      </c>
      <c r="F116" s="25">
        <f>SUM(F117:F124)</f>
        <v>334180</v>
      </c>
      <c r="G116" s="25">
        <f>SUM(G117:G124)</f>
        <v>463540</v>
      </c>
      <c r="H116" s="33">
        <f>F116-G116</f>
        <v>-129360</v>
      </c>
      <c r="I116" s="25">
        <f>SUM(I117:I124)</f>
        <v>220990</v>
      </c>
      <c r="J116" s="25"/>
    </row>
    <row r="117" s="3" customFormat="1" ht="21.95" customHeight="1" spans="1:10">
      <c r="A117" s="27" t="s">
        <v>116</v>
      </c>
      <c r="B117" s="28">
        <v>118</v>
      </c>
      <c r="C117" s="28">
        <f>B117*3850</f>
        <v>454300</v>
      </c>
      <c r="D117" s="29">
        <v>0.7</v>
      </c>
      <c r="E117" s="30">
        <f>C117*D117</f>
        <v>318010</v>
      </c>
      <c r="F117" s="30">
        <f>C117*D117</f>
        <v>318010</v>
      </c>
      <c r="G117" s="31">
        <v>441980</v>
      </c>
      <c r="H117" s="32">
        <f>F117-G117</f>
        <v>-123970</v>
      </c>
      <c r="I117" s="30">
        <f>E117+F117-G117</f>
        <v>194040</v>
      </c>
      <c r="J117" s="30"/>
    </row>
    <row r="118" s="3" customFormat="1" ht="21.95" customHeight="1" spans="1:10">
      <c r="A118" s="27" t="s">
        <v>117</v>
      </c>
      <c r="B118" s="28">
        <v>6</v>
      </c>
      <c r="C118" s="28">
        <f>B118*3850</f>
        <v>23100</v>
      </c>
      <c r="D118" s="29">
        <v>0.7</v>
      </c>
      <c r="E118" s="30">
        <f>C118*D118</f>
        <v>16170</v>
      </c>
      <c r="F118" s="30">
        <f>C118*D118</f>
        <v>16170</v>
      </c>
      <c r="G118" s="31">
        <v>5390</v>
      </c>
      <c r="H118" s="32">
        <f>F118-G118</f>
        <v>10780</v>
      </c>
      <c r="I118" s="30">
        <f>E118+F118-G118</f>
        <v>26950</v>
      </c>
      <c r="J118" s="30"/>
    </row>
    <row r="119" s="3" customFormat="1" ht="21.95" customHeight="1" spans="1:10">
      <c r="A119" s="39" t="s">
        <v>118</v>
      </c>
      <c r="B119" s="28"/>
      <c r="C119" s="28">
        <f>B119*3850</f>
        <v>0</v>
      </c>
      <c r="D119" s="29">
        <v>0.7</v>
      </c>
      <c r="E119" s="30">
        <f>C119*D119</f>
        <v>0</v>
      </c>
      <c r="F119" s="30">
        <f>C119*D119</f>
        <v>0</v>
      </c>
      <c r="G119" s="31">
        <v>8085</v>
      </c>
      <c r="H119" s="32">
        <f>F119-G119</f>
        <v>-8085</v>
      </c>
      <c r="I119" s="30">
        <v>0</v>
      </c>
      <c r="J119" s="36" t="s">
        <v>30</v>
      </c>
    </row>
    <row r="120" s="3" customFormat="1" ht="21.95" customHeight="1" spans="1:10">
      <c r="A120" s="39" t="s">
        <v>119</v>
      </c>
      <c r="B120" s="28"/>
      <c r="C120" s="28">
        <f>B120*3850</f>
        <v>0</v>
      </c>
      <c r="D120" s="29">
        <v>0.7</v>
      </c>
      <c r="E120" s="30">
        <f>C120*D120</f>
        <v>0</v>
      </c>
      <c r="F120" s="30">
        <f>C120*D120</f>
        <v>0</v>
      </c>
      <c r="G120" s="31">
        <v>8085</v>
      </c>
      <c r="H120" s="32">
        <f>F120-G120</f>
        <v>-8085</v>
      </c>
      <c r="I120" s="30">
        <v>0</v>
      </c>
      <c r="J120" s="36" t="s">
        <v>30</v>
      </c>
    </row>
    <row r="121" s="3" customFormat="1" ht="21.95" customHeight="1" spans="1:10">
      <c r="A121" s="27" t="s">
        <v>120</v>
      </c>
      <c r="B121" s="28"/>
      <c r="C121" s="28">
        <f>B121*3850</f>
        <v>0</v>
      </c>
      <c r="D121" s="29">
        <v>0.7</v>
      </c>
      <c r="E121" s="30">
        <f>C121*D121</f>
        <v>0</v>
      </c>
      <c r="F121" s="30">
        <f>C121*D121</f>
        <v>0</v>
      </c>
      <c r="G121" s="31"/>
      <c r="H121" s="32">
        <f>F121-G121</f>
        <v>0</v>
      </c>
      <c r="I121" s="30">
        <f>E121+F121-G121</f>
        <v>0</v>
      </c>
      <c r="J121" s="30"/>
    </row>
    <row r="122" s="3" customFormat="1" ht="21.95" customHeight="1" spans="1:10">
      <c r="A122" s="27" t="s">
        <v>121</v>
      </c>
      <c r="B122" s="28"/>
      <c r="C122" s="28">
        <f>B122*3850</f>
        <v>0</v>
      </c>
      <c r="D122" s="29">
        <v>0.7</v>
      </c>
      <c r="E122" s="30">
        <f>C122*D122</f>
        <v>0</v>
      </c>
      <c r="F122" s="30">
        <f>C122*D122</f>
        <v>0</v>
      </c>
      <c r="G122" s="31"/>
      <c r="H122" s="32">
        <f>F122-G122</f>
        <v>0</v>
      </c>
      <c r="I122" s="30">
        <f>E122+F122-G122</f>
        <v>0</v>
      </c>
      <c r="J122" s="30"/>
    </row>
    <row r="123" s="3" customFormat="1" ht="21.95" customHeight="1" spans="1:10">
      <c r="A123" s="27" t="s">
        <v>122</v>
      </c>
      <c r="B123" s="28"/>
      <c r="C123" s="28">
        <f>B123*3850</f>
        <v>0</v>
      </c>
      <c r="D123" s="29">
        <v>0.7</v>
      </c>
      <c r="E123" s="30">
        <f>C123*D123</f>
        <v>0</v>
      </c>
      <c r="F123" s="30">
        <f>C123*D123</f>
        <v>0</v>
      </c>
      <c r="G123" s="31">
        <v>0</v>
      </c>
      <c r="H123" s="32">
        <f>F123-G123</f>
        <v>0</v>
      </c>
      <c r="I123" s="30">
        <f>E123+F123-G123</f>
        <v>0</v>
      </c>
      <c r="J123" s="30"/>
    </row>
    <row r="124" s="3" customFormat="1" ht="21.95" customHeight="1" spans="1:10">
      <c r="A124" s="27" t="s">
        <v>123</v>
      </c>
      <c r="B124" s="28"/>
      <c r="C124" s="28">
        <f>B124*3850</f>
        <v>0</v>
      </c>
      <c r="D124" s="29">
        <v>0.7</v>
      </c>
      <c r="E124" s="30">
        <f>C124*D124</f>
        <v>0</v>
      </c>
      <c r="F124" s="30">
        <f>C124*D124</f>
        <v>0</v>
      </c>
      <c r="G124" s="31"/>
      <c r="H124" s="32">
        <f>F124-G124</f>
        <v>0</v>
      </c>
      <c r="I124" s="30">
        <f>E124+F124-G124</f>
        <v>0</v>
      </c>
      <c r="J124" s="30"/>
    </row>
    <row r="125" s="3" customFormat="1" ht="21.95" customHeight="1" spans="1:10">
      <c r="A125" s="26" t="s">
        <v>124</v>
      </c>
      <c r="B125" s="24">
        <f t="shared" ref="B125:I127" si="54">B126</f>
        <v>3</v>
      </c>
      <c r="C125" s="24">
        <f>C126</f>
        <v>11550</v>
      </c>
      <c r="D125" s="24"/>
      <c r="E125" s="25">
        <f>E126</f>
        <v>8085</v>
      </c>
      <c r="F125" s="25">
        <f>F126</f>
        <v>8085</v>
      </c>
      <c r="G125" s="25">
        <f>G126</f>
        <v>0</v>
      </c>
      <c r="H125" s="33">
        <f>F125-G125</f>
        <v>8085</v>
      </c>
      <c r="I125" s="25">
        <f>I126</f>
        <v>16170</v>
      </c>
      <c r="J125" s="25"/>
    </row>
    <row r="126" s="3" customFormat="1" ht="21.95" customHeight="1" spans="1:10">
      <c r="A126" s="27" t="s">
        <v>124</v>
      </c>
      <c r="B126" s="28">
        <v>3</v>
      </c>
      <c r="C126" s="28">
        <f t="shared" ref="C126" si="55">B126*3850</f>
        <v>11550</v>
      </c>
      <c r="D126" s="29">
        <v>0.7</v>
      </c>
      <c r="E126" s="30">
        <f t="shared" ref="E126" si="56">C126*D126</f>
        <v>8085</v>
      </c>
      <c r="F126" s="30">
        <f t="shared" ref="F126" si="57">C126*D126</f>
        <v>8085</v>
      </c>
      <c r="G126" s="31">
        <v>0</v>
      </c>
      <c r="H126" s="32">
        <f>F126-G126</f>
        <v>8085</v>
      </c>
      <c r="I126" s="30">
        <f t="shared" ref="I126" si="58">E126+F126-G126</f>
        <v>16170</v>
      </c>
      <c r="J126" s="30"/>
    </row>
    <row r="127" s="3" customFormat="1" ht="21.95" customHeight="1" spans="1:10">
      <c r="A127" s="26" t="s">
        <v>125</v>
      </c>
      <c r="B127" s="24">
        <f>B128</f>
        <v>1</v>
      </c>
      <c r="C127" s="24">
        <f>C128</f>
        <v>3850</v>
      </c>
      <c r="D127" s="24"/>
      <c r="E127" s="25">
        <f>E128</f>
        <v>2695</v>
      </c>
      <c r="F127" s="25">
        <f>F128</f>
        <v>2695</v>
      </c>
      <c r="G127" s="25">
        <f>G128</f>
        <v>0</v>
      </c>
      <c r="H127" s="33">
        <f>F127-G127</f>
        <v>2695</v>
      </c>
      <c r="I127" s="25">
        <f>I128</f>
        <v>5390</v>
      </c>
      <c r="J127" s="25"/>
    </row>
    <row r="128" s="3" customFormat="1" ht="21.95" customHeight="1" spans="1:10">
      <c r="A128" s="27" t="s">
        <v>125</v>
      </c>
      <c r="B128" s="28">
        <v>1</v>
      </c>
      <c r="C128" s="28">
        <f>B128*3850</f>
        <v>3850</v>
      </c>
      <c r="D128" s="29">
        <v>0.7</v>
      </c>
      <c r="E128" s="30">
        <f>C128*D128</f>
        <v>2695</v>
      </c>
      <c r="F128" s="30">
        <f>C128*D128</f>
        <v>2695</v>
      </c>
      <c r="G128" s="31"/>
      <c r="H128" s="32">
        <f>F128-G128</f>
        <v>2695</v>
      </c>
      <c r="I128" s="30">
        <f>E128+F128-G128</f>
        <v>5390</v>
      </c>
      <c r="J128" s="30"/>
    </row>
    <row r="129" s="3" customFormat="1" ht="21.95" customHeight="1" spans="1:10">
      <c r="A129" s="26" t="s">
        <v>126</v>
      </c>
      <c r="B129" s="24">
        <f t="shared" ref="B129:I129" si="59">B130</f>
        <v>0</v>
      </c>
      <c r="C129" s="24">
        <f>C130</f>
        <v>0</v>
      </c>
      <c r="D129" s="24"/>
      <c r="E129" s="25">
        <f>E130</f>
        <v>0</v>
      </c>
      <c r="F129" s="25">
        <f>F130</f>
        <v>0</v>
      </c>
      <c r="G129" s="25">
        <f>G130</f>
        <v>24255</v>
      </c>
      <c r="H129" s="33">
        <f>F129-G129</f>
        <v>-24255</v>
      </c>
      <c r="I129" s="25">
        <f>I130</f>
        <v>0</v>
      </c>
      <c r="J129" s="25"/>
    </row>
    <row r="130" s="3" customFormat="1" ht="21.95" customHeight="1" spans="1:10">
      <c r="A130" s="27" t="s">
        <v>126</v>
      </c>
      <c r="B130" s="28"/>
      <c r="C130" s="28">
        <f>B130*3850</f>
        <v>0</v>
      </c>
      <c r="D130" s="29">
        <v>0.7</v>
      </c>
      <c r="E130" s="30">
        <f>C130*D130</f>
        <v>0</v>
      </c>
      <c r="F130" s="30">
        <f>C130*D130</f>
        <v>0</v>
      </c>
      <c r="G130" s="31">
        <v>24255</v>
      </c>
      <c r="H130" s="32">
        <f>F130-G130</f>
        <v>-24255</v>
      </c>
      <c r="I130" s="30">
        <v>0</v>
      </c>
      <c r="J130" s="36" t="s">
        <v>30</v>
      </c>
    </row>
    <row r="131" s="3" customFormat="1" ht="21.95" customHeight="1" spans="1:10">
      <c r="A131" s="26" t="s">
        <v>127</v>
      </c>
      <c r="B131" s="24">
        <f t="shared" ref="B131:I131" si="60">SUM(B132:B136)</f>
        <v>43</v>
      </c>
      <c r="C131" s="24">
        <f>SUM(C132:C136)</f>
        <v>165550</v>
      </c>
      <c r="D131" s="24"/>
      <c r="E131" s="25">
        <f>SUM(E132:E136)</f>
        <v>115885</v>
      </c>
      <c r="F131" s="25">
        <f>SUM(F132:F136)</f>
        <v>115885</v>
      </c>
      <c r="G131" s="25">
        <f>SUM(G132:G136)</f>
        <v>161700</v>
      </c>
      <c r="H131" s="33">
        <f>F131-G131</f>
        <v>-45815</v>
      </c>
      <c r="I131" s="25">
        <f>SUM(I132:I136)</f>
        <v>121275</v>
      </c>
      <c r="J131" s="25"/>
    </row>
    <row r="132" s="3" customFormat="1" ht="21.95" customHeight="1" spans="1:10">
      <c r="A132" s="27" t="s">
        <v>128</v>
      </c>
      <c r="B132" s="28">
        <v>43</v>
      </c>
      <c r="C132" s="28">
        <f>B132*3850</f>
        <v>165550</v>
      </c>
      <c r="D132" s="29">
        <v>0.7</v>
      </c>
      <c r="E132" s="30">
        <f>C132*D132</f>
        <v>115885</v>
      </c>
      <c r="F132" s="30">
        <f>C132*D132</f>
        <v>115885</v>
      </c>
      <c r="G132" s="31">
        <v>110495</v>
      </c>
      <c r="H132" s="32">
        <f>F132-G132</f>
        <v>5389.99999999999</v>
      </c>
      <c r="I132" s="30">
        <f>E132+F132-G132</f>
        <v>121275</v>
      </c>
      <c r="J132" s="30"/>
    </row>
    <row r="133" s="3" customFormat="1" ht="21.95" customHeight="1" spans="1:10">
      <c r="A133" s="27" t="s">
        <v>129</v>
      </c>
      <c r="B133" s="28"/>
      <c r="C133" s="28">
        <f>B133*3850</f>
        <v>0</v>
      </c>
      <c r="D133" s="29">
        <v>0.7</v>
      </c>
      <c r="E133" s="30">
        <f>C133*D133</f>
        <v>0</v>
      </c>
      <c r="F133" s="30">
        <f>C133*D133</f>
        <v>0</v>
      </c>
      <c r="G133" s="31"/>
      <c r="H133" s="32">
        <f>F133-G133</f>
        <v>0</v>
      </c>
      <c r="I133" s="30">
        <f>E133+F133-G133</f>
        <v>0</v>
      </c>
      <c r="J133" s="30"/>
    </row>
    <row r="134" s="3" customFormat="1" ht="21.95" customHeight="1" spans="1:10">
      <c r="A134" s="27" t="s">
        <v>130</v>
      </c>
      <c r="B134" s="28"/>
      <c r="C134" s="28">
        <f>B134*3850</f>
        <v>0</v>
      </c>
      <c r="D134" s="29">
        <v>0.7</v>
      </c>
      <c r="E134" s="30">
        <f>C134*D134</f>
        <v>0</v>
      </c>
      <c r="F134" s="30">
        <f>C134*D134</f>
        <v>0</v>
      </c>
      <c r="G134" s="31"/>
      <c r="H134" s="32">
        <f>F134-G134</f>
        <v>0</v>
      </c>
      <c r="I134" s="30">
        <f>E134+F134-G134</f>
        <v>0</v>
      </c>
      <c r="J134" s="30"/>
    </row>
    <row r="135" s="3" customFormat="1" ht="21.95" customHeight="1" spans="1:10">
      <c r="A135" s="27" t="s">
        <v>131</v>
      </c>
      <c r="B135" s="28"/>
      <c r="C135" s="28">
        <f>B135*3850</f>
        <v>0</v>
      </c>
      <c r="D135" s="29">
        <v>0.7</v>
      </c>
      <c r="E135" s="30">
        <f>C135*D135</f>
        <v>0</v>
      </c>
      <c r="F135" s="30">
        <f>C135*D135</f>
        <v>0</v>
      </c>
      <c r="G135" s="31">
        <v>51205</v>
      </c>
      <c r="H135" s="32">
        <f>F135-G135</f>
        <v>-51205</v>
      </c>
      <c r="I135" s="30">
        <v>0</v>
      </c>
      <c r="J135" s="36" t="s">
        <v>30</v>
      </c>
    </row>
    <row r="136" s="3" customFormat="1" ht="21.95" customHeight="1" spans="1:10">
      <c r="A136" s="27" t="s">
        <v>132</v>
      </c>
      <c r="B136" s="28"/>
      <c r="C136" s="28">
        <f>B136*3850</f>
        <v>0</v>
      </c>
      <c r="D136" s="29">
        <v>0.7</v>
      </c>
      <c r="E136" s="30">
        <f>C136*D136</f>
        <v>0</v>
      </c>
      <c r="F136" s="30">
        <f>C136*D136</f>
        <v>0</v>
      </c>
      <c r="G136" s="31"/>
      <c r="H136" s="32">
        <f>F136-G136</f>
        <v>0</v>
      </c>
      <c r="I136" s="30">
        <f>E136+F136-G136</f>
        <v>0</v>
      </c>
      <c r="J136" s="30"/>
    </row>
    <row r="137" s="3" customFormat="1" ht="21.95" customHeight="1" spans="1:10">
      <c r="A137" s="26" t="s">
        <v>133</v>
      </c>
      <c r="B137" s="24">
        <f t="shared" ref="B137:I137" si="61">B138</f>
        <v>0</v>
      </c>
      <c r="C137" s="24">
        <f>C138</f>
        <v>0</v>
      </c>
      <c r="D137" s="24"/>
      <c r="E137" s="25">
        <f>E138</f>
        <v>0</v>
      </c>
      <c r="F137" s="25">
        <f>F138</f>
        <v>0</v>
      </c>
      <c r="G137" s="25">
        <f>G138</f>
        <v>0</v>
      </c>
      <c r="H137" s="33">
        <f t="shared" ref="H137:H192" si="62">F137-G137</f>
        <v>0</v>
      </c>
      <c r="I137" s="25">
        <f>I138</f>
        <v>0</v>
      </c>
      <c r="J137" s="25"/>
    </row>
    <row r="138" s="3" customFormat="1" ht="21.95" customHeight="1" spans="1:10">
      <c r="A138" s="27" t="s">
        <v>133</v>
      </c>
      <c r="B138" s="28"/>
      <c r="C138" s="28">
        <f>B138*3850</f>
        <v>0</v>
      </c>
      <c r="D138" s="29">
        <v>0.7</v>
      </c>
      <c r="E138" s="30">
        <f>C138*D138</f>
        <v>0</v>
      </c>
      <c r="F138" s="30">
        <f>C138*D138</f>
        <v>0</v>
      </c>
      <c r="G138" s="31"/>
      <c r="H138" s="32">
        <f>F138-G138</f>
        <v>0</v>
      </c>
      <c r="I138" s="30">
        <f>E138+F138-G138</f>
        <v>0</v>
      </c>
      <c r="J138" s="30"/>
    </row>
    <row r="139" s="3" customFormat="1" ht="21.95" customHeight="1" spans="1:10">
      <c r="A139" s="26" t="s">
        <v>134</v>
      </c>
      <c r="B139" s="24">
        <f t="shared" ref="B139:I139" si="63">B140</f>
        <v>0</v>
      </c>
      <c r="C139" s="24">
        <f>C140</f>
        <v>0</v>
      </c>
      <c r="D139" s="24"/>
      <c r="E139" s="25">
        <f>E140</f>
        <v>0</v>
      </c>
      <c r="F139" s="25">
        <f>F140</f>
        <v>0</v>
      </c>
      <c r="G139" s="25">
        <f>G140</f>
        <v>0</v>
      </c>
      <c r="H139" s="33">
        <f>F139-G139</f>
        <v>0</v>
      </c>
      <c r="I139" s="25">
        <f>I140</f>
        <v>0</v>
      </c>
      <c r="J139" s="25"/>
    </row>
    <row r="140" s="3" customFormat="1" ht="21.95" customHeight="1" spans="1:10">
      <c r="A140" s="27" t="s">
        <v>134</v>
      </c>
      <c r="B140" s="28"/>
      <c r="C140" s="28">
        <f>B140*3850</f>
        <v>0</v>
      </c>
      <c r="D140" s="29">
        <v>0.7</v>
      </c>
      <c r="E140" s="30">
        <f>C140*D140</f>
        <v>0</v>
      </c>
      <c r="F140" s="30">
        <f>C140*D140</f>
        <v>0</v>
      </c>
      <c r="G140" s="31"/>
      <c r="H140" s="32">
        <f>F140-G140</f>
        <v>0</v>
      </c>
      <c r="I140" s="30">
        <f>E140+F140-G140</f>
        <v>0</v>
      </c>
      <c r="J140" s="30"/>
    </row>
    <row r="141" s="3" customFormat="1" ht="21.95" customHeight="1" spans="1:10">
      <c r="A141" s="26" t="s">
        <v>135</v>
      </c>
      <c r="B141" s="24">
        <f t="shared" ref="B141:G141" si="64">SUM(B142:B146)</f>
        <v>57</v>
      </c>
      <c r="C141" s="24">
        <f>SUM(C142:C146)</f>
        <v>219450</v>
      </c>
      <c r="D141" s="24"/>
      <c r="E141" s="25">
        <f>SUM(E142:E146)</f>
        <v>153615</v>
      </c>
      <c r="F141" s="25">
        <f>SUM(F142:F146)</f>
        <v>153615</v>
      </c>
      <c r="G141" s="25">
        <f>SUM(G142:G146)</f>
        <v>105105</v>
      </c>
      <c r="H141" s="33">
        <f>F141-G141</f>
        <v>48510</v>
      </c>
      <c r="I141" s="25">
        <f>SUM(I142:I146)</f>
        <v>202125</v>
      </c>
      <c r="J141" s="25"/>
    </row>
    <row r="142" s="3" customFormat="1" ht="21.95" customHeight="1" spans="1:10">
      <c r="A142" s="27" t="s">
        <v>136</v>
      </c>
      <c r="B142" s="28">
        <v>45</v>
      </c>
      <c r="C142" s="28">
        <f t="shared" ref="C142:C192" si="65">B142*3850</f>
        <v>173250</v>
      </c>
      <c r="D142" s="29">
        <v>0.7</v>
      </c>
      <c r="E142" s="30">
        <f t="shared" ref="E142:E192" si="66">C142*D142</f>
        <v>121275</v>
      </c>
      <c r="F142" s="30">
        <f t="shared" ref="F142:F192" si="67">C142*D142</f>
        <v>121275</v>
      </c>
      <c r="G142" s="31">
        <v>105105</v>
      </c>
      <c r="H142" s="32">
        <f>F142-G142</f>
        <v>16170</v>
      </c>
      <c r="I142" s="30">
        <f t="shared" ref="I142:I192" si="68">E142+F142-G142</f>
        <v>137445</v>
      </c>
      <c r="J142" s="30"/>
    </row>
    <row r="143" s="3" customFormat="1" ht="21.95" customHeight="1" spans="1:10">
      <c r="A143" s="27" t="s">
        <v>137</v>
      </c>
      <c r="B143" s="28">
        <v>3</v>
      </c>
      <c r="C143" s="28">
        <f>B143*3850</f>
        <v>11550</v>
      </c>
      <c r="D143" s="29">
        <v>0.7</v>
      </c>
      <c r="E143" s="30">
        <f>C143*D143</f>
        <v>8085</v>
      </c>
      <c r="F143" s="30">
        <f>C143*D143</f>
        <v>8085</v>
      </c>
      <c r="G143" s="31"/>
      <c r="H143" s="32">
        <f>F143-G143</f>
        <v>8085</v>
      </c>
      <c r="I143" s="30">
        <f>E143+F143-G143</f>
        <v>16170</v>
      </c>
      <c r="J143" s="30"/>
    </row>
    <row r="144" s="3" customFormat="1" ht="21.95" customHeight="1" spans="1:10">
      <c r="A144" s="27" t="s">
        <v>138</v>
      </c>
      <c r="B144" s="28">
        <v>1</v>
      </c>
      <c r="C144" s="28">
        <f>B144*3850</f>
        <v>3850</v>
      </c>
      <c r="D144" s="29">
        <v>0.7</v>
      </c>
      <c r="E144" s="30">
        <f>C144*D144</f>
        <v>2695</v>
      </c>
      <c r="F144" s="30">
        <f>C144*D144</f>
        <v>2695</v>
      </c>
      <c r="G144" s="31"/>
      <c r="H144" s="32">
        <f>F144-G144</f>
        <v>2695</v>
      </c>
      <c r="I144" s="30">
        <f>E144+F144-G144</f>
        <v>5390</v>
      </c>
      <c r="J144" s="30"/>
    </row>
    <row r="145" s="3" customFormat="1" ht="21.95" customHeight="1" spans="1:10">
      <c r="A145" s="27" t="s">
        <v>139</v>
      </c>
      <c r="B145" s="28">
        <v>8</v>
      </c>
      <c r="C145" s="28">
        <f>B145*3850</f>
        <v>30800</v>
      </c>
      <c r="D145" s="29">
        <v>0.7</v>
      </c>
      <c r="E145" s="30">
        <f>C145*D145</f>
        <v>21560</v>
      </c>
      <c r="F145" s="30">
        <f>C145*D145</f>
        <v>21560</v>
      </c>
      <c r="G145" s="31">
        <v>0</v>
      </c>
      <c r="H145" s="32">
        <f>F145-G145</f>
        <v>21560</v>
      </c>
      <c r="I145" s="30">
        <f>E145+F145-G145</f>
        <v>43120</v>
      </c>
      <c r="J145" s="30"/>
    </row>
    <row r="146" s="3" customFormat="1" ht="21.95" customHeight="1" spans="1:10">
      <c r="A146" s="27" t="s">
        <v>140</v>
      </c>
      <c r="B146" s="28"/>
      <c r="C146" s="28">
        <f>B146*3850</f>
        <v>0</v>
      </c>
      <c r="D146" s="29">
        <v>0.7</v>
      </c>
      <c r="E146" s="30">
        <f>C146*D146</f>
        <v>0</v>
      </c>
      <c r="F146" s="30">
        <f>C146*D146</f>
        <v>0</v>
      </c>
      <c r="G146" s="31"/>
      <c r="H146" s="32">
        <f>F146-G146</f>
        <v>0</v>
      </c>
      <c r="I146" s="30">
        <f>E146+F146-G146</f>
        <v>0</v>
      </c>
      <c r="J146" s="30"/>
    </row>
    <row r="147" s="3" customFormat="1" ht="21.95" customHeight="1" spans="1:10">
      <c r="A147" s="26" t="s">
        <v>141</v>
      </c>
      <c r="B147" s="24">
        <f t="shared" ref="B147:I149" si="69">B148</f>
        <v>1</v>
      </c>
      <c r="C147" s="24">
        <f>C148</f>
        <v>3850</v>
      </c>
      <c r="D147" s="24"/>
      <c r="E147" s="25">
        <f>E148</f>
        <v>2695</v>
      </c>
      <c r="F147" s="25">
        <f>F148</f>
        <v>2695</v>
      </c>
      <c r="G147" s="25">
        <f>G148</f>
        <v>5390</v>
      </c>
      <c r="H147" s="33">
        <f>F147-G147</f>
        <v>-2695</v>
      </c>
      <c r="I147" s="25">
        <f>I148</f>
        <v>0</v>
      </c>
      <c r="J147" s="25"/>
    </row>
    <row r="148" s="3" customFormat="1" ht="21.95" customHeight="1" spans="1:10">
      <c r="A148" s="27" t="s">
        <v>141</v>
      </c>
      <c r="B148" s="28">
        <v>1</v>
      </c>
      <c r="C148" s="28">
        <f t="shared" ref="C148" si="70">B148*3850</f>
        <v>3850</v>
      </c>
      <c r="D148" s="29">
        <v>0.7</v>
      </c>
      <c r="E148" s="30">
        <f t="shared" ref="E148" si="71">C148*D148</f>
        <v>2695</v>
      </c>
      <c r="F148" s="30">
        <f t="shared" ref="F148" si="72">C148*D148</f>
        <v>2695</v>
      </c>
      <c r="G148" s="31">
        <v>5390</v>
      </c>
      <c r="H148" s="32">
        <f>F148-G148</f>
        <v>-2695</v>
      </c>
      <c r="I148" s="30">
        <f t="shared" ref="I148" si="73">E148+F148-G148</f>
        <v>0</v>
      </c>
      <c r="J148" s="30"/>
    </row>
    <row r="149" s="3" customFormat="1" ht="21.95" customHeight="1" spans="1:10">
      <c r="A149" s="26" t="s">
        <v>142</v>
      </c>
      <c r="B149" s="24">
        <f>B150</f>
        <v>0</v>
      </c>
      <c r="C149" s="24">
        <f>C150</f>
        <v>0</v>
      </c>
      <c r="D149" s="24"/>
      <c r="E149" s="25">
        <f>E150</f>
        <v>0</v>
      </c>
      <c r="F149" s="25">
        <f>F150</f>
        <v>0</v>
      </c>
      <c r="G149" s="25">
        <f>G150</f>
        <v>0</v>
      </c>
      <c r="H149" s="33">
        <f>F149-G149</f>
        <v>0</v>
      </c>
      <c r="I149" s="25">
        <f>I150</f>
        <v>0</v>
      </c>
      <c r="J149" s="25"/>
    </row>
    <row r="150" s="3" customFormat="1" ht="21.95" customHeight="1" spans="1:10">
      <c r="A150" s="27" t="s">
        <v>142</v>
      </c>
      <c r="B150" s="28"/>
      <c r="C150" s="28">
        <f>B150*3850</f>
        <v>0</v>
      </c>
      <c r="D150" s="29">
        <v>0.7</v>
      </c>
      <c r="E150" s="30">
        <f>C150*D150</f>
        <v>0</v>
      </c>
      <c r="F150" s="30">
        <f>C150*D150</f>
        <v>0</v>
      </c>
      <c r="G150" s="31"/>
      <c r="H150" s="32">
        <f>F150-G150</f>
        <v>0</v>
      </c>
      <c r="I150" s="30">
        <f>E150+F150-G150</f>
        <v>0</v>
      </c>
      <c r="J150" s="30"/>
    </row>
    <row r="151" s="3" customFormat="1" ht="21.95" customHeight="1" spans="1:10">
      <c r="A151" s="26" t="s">
        <v>143</v>
      </c>
      <c r="B151" s="24">
        <f t="shared" ref="B151:I151" si="74">B152</f>
        <v>0</v>
      </c>
      <c r="C151" s="24">
        <f>C152</f>
        <v>0</v>
      </c>
      <c r="D151" s="24"/>
      <c r="E151" s="25">
        <f>E152</f>
        <v>0</v>
      </c>
      <c r="F151" s="25">
        <f>F152</f>
        <v>0</v>
      </c>
      <c r="G151" s="25">
        <f>G152</f>
        <v>5390</v>
      </c>
      <c r="H151" s="33">
        <f>F151-G151</f>
        <v>-5390</v>
      </c>
      <c r="I151" s="25">
        <f>I152</f>
        <v>0</v>
      </c>
      <c r="J151" s="25"/>
    </row>
    <row r="152" s="3" customFormat="1" ht="21.95" customHeight="1" spans="1:10">
      <c r="A152" s="27" t="s">
        <v>143</v>
      </c>
      <c r="B152" s="28"/>
      <c r="C152" s="28">
        <f>B152*3850</f>
        <v>0</v>
      </c>
      <c r="D152" s="29">
        <v>0.7</v>
      </c>
      <c r="E152" s="30">
        <f>C152*D152</f>
        <v>0</v>
      </c>
      <c r="F152" s="30">
        <f>C152*D152</f>
        <v>0</v>
      </c>
      <c r="G152" s="31">
        <v>5390</v>
      </c>
      <c r="H152" s="32">
        <f>F152-G152</f>
        <v>-5390</v>
      </c>
      <c r="I152" s="30">
        <v>0</v>
      </c>
      <c r="J152" s="36" t="s">
        <v>30</v>
      </c>
    </row>
    <row r="153" s="3" customFormat="1" ht="21.95" customHeight="1" spans="1:10">
      <c r="A153" s="26" t="s">
        <v>144</v>
      </c>
      <c r="B153" s="24">
        <f t="shared" ref="B153:I153" si="75">B154</f>
        <v>1</v>
      </c>
      <c r="C153" s="24">
        <f>C154</f>
        <v>3850</v>
      </c>
      <c r="D153" s="24"/>
      <c r="E153" s="25">
        <f>E154</f>
        <v>2695</v>
      </c>
      <c r="F153" s="25">
        <f>F154</f>
        <v>2695</v>
      </c>
      <c r="G153" s="25">
        <f>G154</f>
        <v>0</v>
      </c>
      <c r="H153" s="33">
        <f>F153-G153</f>
        <v>2695</v>
      </c>
      <c r="I153" s="25">
        <f>I154</f>
        <v>5390</v>
      </c>
      <c r="J153" s="25"/>
    </row>
    <row r="154" s="3" customFormat="1" ht="21.95" customHeight="1" spans="1:10">
      <c r="A154" s="27" t="s">
        <v>144</v>
      </c>
      <c r="B154" s="28">
        <v>1</v>
      </c>
      <c r="C154" s="28">
        <f>B154*3850</f>
        <v>3850</v>
      </c>
      <c r="D154" s="29">
        <v>0.7</v>
      </c>
      <c r="E154" s="30">
        <f>C154*D154</f>
        <v>2695</v>
      </c>
      <c r="F154" s="30">
        <f>C154*D154</f>
        <v>2695</v>
      </c>
      <c r="G154" s="31"/>
      <c r="H154" s="32">
        <f>F154-G154</f>
        <v>2695</v>
      </c>
      <c r="I154" s="30">
        <f>E154+F154-G154</f>
        <v>5390</v>
      </c>
      <c r="J154" s="30"/>
    </row>
    <row r="155" s="3" customFormat="1" ht="21.95" customHeight="1" spans="1:10">
      <c r="A155" s="26" t="s">
        <v>145</v>
      </c>
      <c r="B155" s="24">
        <f t="shared" ref="B155:I155" si="76">SUM(B156:B160)</f>
        <v>66</v>
      </c>
      <c r="C155" s="24">
        <f>SUM(C156:C160)</f>
        <v>254100</v>
      </c>
      <c r="D155" s="24"/>
      <c r="E155" s="25">
        <f>SUM(E156:E160)</f>
        <v>177870</v>
      </c>
      <c r="F155" s="25">
        <f>SUM(F156:F160)</f>
        <v>177870</v>
      </c>
      <c r="G155" s="25">
        <f>SUM(G156:G160)</f>
        <v>148225</v>
      </c>
      <c r="H155" s="33">
        <f>F155-G155</f>
        <v>29645</v>
      </c>
      <c r="I155" s="25">
        <f>SUM(I156:I160)</f>
        <v>212905</v>
      </c>
      <c r="J155" s="25"/>
    </row>
    <row r="156" s="3" customFormat="1" ht="21.95" customHeight="1" spans="1:10">
      <c r="A156" s="37" t="s">
        <v>146</v>
      </c>
      <c r="B156" s="28">
        <v>48</v>
      </c>
      <c r="C156" s="28">
        <f>B156*3850</f>
        <v>184800</v>
      </c>
      <c r="D156" s="29">
        <v>0.7</v>
      </c>
      <c r="E156" s="30">
        <f>C156*D156</f>
        <v>129360</v>
      </c>
      <c r="F156" s="30">
        <f>C156*D156</f>
        <v>129360</v>
      </c>
      <c r="G156" s="31">
        <v>91630</v>
      </c>
      <c r="H156" s="32">
        <f>F156-G156</f>
        <v>37730</v>
      </c>
      <c r="I156" s="30">
        <f>E156+F156-G156</f>
        <v>167090</v>
      </c>
      <c r="J156" s="30"/>
    </row>
    <row r="157" s="3" customFormat="1" ht="21.95" customHeight="1" spans="1:10">
      <c r="A157" s="37" t="s">
        <v>147</v>
      </c>
      <c r="B157" s="28">
        <v>11</v>
      </c>
      <c r="C157" s="28">
        <f>B157*3850</f>
        <v>42350</v>
      </c>
      <c r="D157" s="29">
        <v>0.7</v>
      </c>
      <c r="E157" s="30">
        <f>C157*D157</f>
        <v>29645</v>
      </c>
      <c r="F157" s="30">
        <f>C157*D157</f>
        <v>29645</v>
      </c>
      <c r="G157" s="31">
        <v>26950</v>
      </c>
      <c r="H157" s="32">
        <f>F157-G157</f>
        <v>2695</v>
      </c>
      <c r="I157" s="30">
        <f>E157+F157-G157</f>
        <v>32340</v>
      </c>
      <c r="J157" s="30"/>
    </row>
    <row r="158" s="3" customFormat="1" ht="21.95" customHeight="1" spans="1:10">
      <c r="A158" s="27" t="s">
        <v>148</v>
      </c>
      <c r="B158" s="28"/>
      <c r="C158" s="28">
        <f>B158*3850</f>
        <v>0</v>
      </c>
      <c r="D158" s="29">
        <v>0.7</v>
      </c>
      <c r="E158" s="30">
        <f>C158*D158</f>
        <v>0</v>
      </c>
      <c r="F158" s="30">
        <f>C158*D158</f>
        <v>0</v>
      </c>
      <c r="G158" s="31"/>
      <c r="H158" s="32">
        <f>F158-G158</f>
        <v>0</v>
      </c>
      <c r="I158" s="30">
        <f>E158+F158-G158</f>
        <v>0</v>
      </c>
      <c r="J158" s="30"/>
    </row>
    <row r="159" s="3" customFormat="1" ht="21.95" customHeight="1" spans="1:10">
      <c r="A159" s="27" t="s">
        <v>149</v>
      </c>
      <c r="B159" s="28"/>
      <c r="C159" s="28">
        <f>B159*3850</f>
        <v>0</v>
      </c>
      <c r="D159" s="29">
        <v>0.7</v>
      </c>
      <c r="E159" s="30">
        <f>C159*D159</f>
        <v>0</v>
      </c>
      <c r="F159" s="30">
        <f>C159*D159</f>
        <v>0</v>
      </c>
      <c r="G159" s="31">
        <v>5390</v>
      </c>
      <c r="H159" s="32">
        <f>F159-G159</f>
        <v>-5390</v>
      </c>
      <c r="I159" s="30">
        <v>0</v>
      </c>
      <c r="J159" s="36" t="s">
        <v>30</v>
      </c>
    </row>
    <row r="160" s="3" customFormat="1" ht="21.95" customHeight="1" spans="1:10">
      <c r="A160" s="27" t="s">
        <v>150</v>
      </c>
      <c r="B160" s="28">
        <v>7</v>
      </c>
      <c r="C160" s="28">
        <f>B160*3850</f>
        <v>26950</v>
      </c>
      <c r="D160" s="29">
        <v>0.7</v>
      </c>
      <c r="E160" s="30">
        <f>C160*D160</f>
        <v>18865</v>
      </c>
      <c r="F160" s="30">
        <f>C160*D160</f>
        <v>18865</v>
      </c>
      <c r="G160" s="31">
        <v>24255</v>
      </c>
      <c r="H160" s="32">
        <f>F160-G160</f>
        <v>-5390</v>
      </c>
      <c r="I160" s="30">
        <f>E160+F160-G160</f>
        <v>13475</v>
      </c>
      <c r="J160" s="30"/>
    </row>
    <row r="161" s="3" customFormat="1" ht="21.95" customHeight="1" spans="1:10">
      <c r="A161" s="26" t="s">
        <v>151</v>
      </c>
      <c r="B161" s="24">
        <f t="shared" ref="B161:I161" si="77">B162</f>
        <v>0</v>
      </c>
      <c r="C161" s="24">
        <f>C162</f>
        <v>0</v>
      </c>
      <c r="D161" s="24"/>
      <c r="E161" s="25">
        <f>E162</f>
        <v>0</v>
      </c>
      <c r="F161" s="25">
        <f>F162</f>
        <v>0</v>
      </c>
      <c r="G161" s="25">
        <f>G162</f>
        <v>0</v>
      </c>
      <c r="H161" s="33">
        <f>F161-G161</f>
        <v>0</v>
      </c>
      <c r="I161" s="25">
        <f>I162</f>
        <v>0</v>
      </c>
      <c r="J161" s="25"/>
    </row>
    <row r="162" s="3" customFormat="1" ht="21.95" customHeight="1" spans="1:10">
      <c r="A162" s="27" t="s">
        <v>152</v>
      </c>
      <c r="B162" s="28"/>
      <c r="C162" s="28">
        <f>B162*3850</f>
        <v>0</v>
      </c>
      <c r="D162" s="29">
        <v>0.7</v>
      </c>
      <c r="E162" s="30">
        <f>C162*D162</f>
        <v>0</v>
      </c>
      <c r="F162" s="30">
        <f>C162*D162</f>
        <v>0</v>
      </c>
      <c r="G162" s="31"/>
      <c r="H162" s="32">
        <f>F162-G162</f>
        <v>0</v>
      </c>
      <c r="I162" s="30">
        <f>E162+F162-G162</f>
        <v>0</v>
      </c>
      <c r="J162" s="30"/>
    </row>
    <row r="163" s="3" customFormat="1" ht="21.95" customHeight="1" spans="1:10">
      <c r="A163" s="26" t="s">
        <v>153</v>
      </c>
      <c r="B163" s="24">
        <f t="shared" ref="B163:I163" si="78">B164</f>
        <v>0</v>
      </c>
      <c r="C163" s="24">
        <f>C164</f>
        <v>0</v>
      </c>
      <c r="D163" s="24"/>
      <c r="E163" s="25">
        <f>E164</f>
        <v>0</v>
      </c>
      <c r="F163" s="25">
        <f>F164</f>
        <v>0</v>
      </c>
      <c r="G163" s="25">
        <f>G164</f>
        <v>0</v>
      </c>
      <c r="H163" s="33">
        <f>F163-G163</f>
        <v>0</v>
      </c>
      <c r="I163" s="25">
        <f>I164</f>
        <v>0</v>
      </c>
      <c r="J163" s="25"/>
    </row>
    <row r="164" s="3" customFormat="1" ht="21.95" customHeight="1" spans="1:10">
      <c r="A164" s="27" t="s">
        <v>154</v>
      </c>
      <c r="B164" s="28"/>
      <c r="C164" s="28">
        <f>B164*3850</f>
        <v>0</v>
      </c>
      <c r="D164" s="29">
        <v>0.7</v>
      </c>
      <c r="E164" s="30">
        <f>C164*D164</f>
        <v>0</v>
      </c>
      <c r="F164" s="30">
        <f>C164*D164</f>
        <v>0</v>
      </c>
      <c r="G164" s="31"/>
      <c r="H164" s="32">
        <f>F164-G164</f>
        <v>0</v>
      </c>
      <c r="I164" s="30">
        <f>E164+F164-G164</f>
        <v>0</v>
      </c>
      <c r="J164" s="30"/>
    </row>
    <row r="165" s="3" customFormat="1" ht="21.95" customHeight="1" spans="1:10">
      <c r="A165" s="26" t="s">
        <v>155</v>
      </c>
      <c r="B165" s="24">
        <f t="shared" ref="B165:I165" si="79">B166</f>
        <v>12</v>
      </c>
      <c r="C165" s="24">
        <f>C166</f>
        <v>46200</v>
      </c>
      <c r="D165" s="24"/>
      <c r="E165" s="25">
        <f>E166</f>
        <v>32340</v>
      </c>
      <c r="F165" s="25">
        <f>F166</f>
        <v>32340</v>
      </c>
      <c r="G165" s="25">
        <f>G166</f>
        <v>37730</v>
      </c>
      <c r="H165" s="33">
        <f>F165-G165</f>
        <v>-5390</v>
      </c>
      <c r="I165" s="25">
        <f>I166</f>
        <v>26950</v>
      </c>
      <c r="J165" s="25"/>
    </row>
    <row r="166" s="3" customFormat="1" ht="21.95" customHeight="1" spans="1:10">
      <c r="A166" s="27" t="s">
        <v>155</v>
      </c>
      <c r="B166" s="28">
        <v>12</v>
      </c>
      <c r="C166" s="28">
        <f>B166*3850</f>
        <v>46200</v>
      </c>
      <c r="D166" s="29">
        <v>0.7</v>
      </c>
      <c r="E166" s="30">
        <f>C166*D166</f>
        <v>32340</v>
      </c>
      <c r="F166" s="30">
        <f>C166*D166</f>
        <v>32340</v>
      </c>
      <c r="G166" s="31">
        <v>37730</v>
      </c>
      <c r="H166" s="32">
        <f>F166-G166</f>
        <v>-5390</v>
      </c>
      <c r="I166" s="30">
        <f>E166+F166-G166</f>
        <v>26950</v>
      </c>
      <c r="J166" s="30"/>
    </row>
    <row r="167" s="3" customFormat="1" ht="21.95" customHeight="1" spans="1:10">
      <c r="A167" s="26" t="s">
        <v>156</v>
      </c>
      <c r="B167" s="24">
        <f t="shared" ref="B167:I167" si="80">SUM(B168:B170)</f>
        <v>5</v>
      </c>
      <c r="C167" s="24">
        <f>SUM(C168:C170)</f>
        <v>19250</v>
      </c>
      <c r="D167" s="24"/>
      <c r="E167" s="25">
        <f>SUM(E168:E170)</f>
        <v>13475</v>
      </c>
      <c r="F167" s="25">
        <f>SUM(F168:F170)</f>
        <v>13475</v>
      </c>
      <c r="G167" s="25">
        <f>SUM(G168:G170)</f>
        <v>0</v>
      </c>
      <c r="H167" s="33">
        <f>F167-G167</f>
        <v>13475</v>
      </c>
      <c r="I167" s="25">
        <f>SUM(I168:I170)</f>
        <v>26950</v>
      </c>
      <c r="J167" s="25"/>
    </row>
    <row r="168" s="3" customFormat="1" ht="21.95" customHeight="1" spans="1:10">
      <c r="A168" s="27" t="s">
        <v>157</v>
      </c>
      <c r="B168" s="28">
        <v>5</v>
      </c>
      <c r="C168" s="28">
        <f>B168*3850</f>
        <v>19250</v>
      </c>
      <c r="D168" s="29">
        <v>0.7</v>
      </c>
      <c r="E168" s="30">
        <f>C168*D168</f>
        <v>13475</v>
      </c>
      <c r="F168" s="30">
        <f>C168*D168</f>
        <v>13475</v>
      </c>
      <c r="G168" s="31"/>
      <c r="H168" s="32">
        <f>F168-G168</f>
        <v>13475</v>
      </c>
      <c r="I168" s="30">
        <f>E168+F168-G168</f>
        <v>26950</v>
      </c>
      <c r="J168" s="30"/>
    </row>
    <row r="169" s="3" customFormat="1" ht="21.95" customHeight="1" spans="1:10">
      <c r="A169" s="27" t="s">
        <v>158</v>
      </c>
      <c r="B169" s="28"/>
      <c r="C169" s="28">
        <f>B169*3850</f>
        <v>0</v>
      </c>
      <c r="D169" s="29">
        <v>0.7</v>
      </c>
      <c r="E169" s="30">
        <f>C169*D169</f>
        <v>0</v>
      </c>
      <c r="F169" s="30">
        <f>C169*D169</f>
        <v>0</v>
      </c>
      <c r="G169" s="31"/>
      <c r="H169" s="32">
        <f>F169-G169</f>
        <v>0</v>
      </c>
      <c r="I169" s="30">
        <f>E169+F169-G169</f>
        <v>0</v>
      </c>
      <c r="J169" s="30"/>
    </row>
    <row r="170" s="3" customFormat="1" ht="21.95" customHeight="1" spans="1:10">
      <c r="A170" s="27" t="s">
        <v>159</v>
      </c>
      <c r="B170" s="28"/>
      <c r="C170" s="28">
        <f>B170*3850</f>
        <v>0</v>
      </c>
      <c r="D170" s="29">
        <v>0.7</v>
      </c>
      <c r="E170" s="30">
        <f>C170*D170</f>
        <v>0</v>
      </c>
      <c r="F170" s="30">
        <f>C170*D170</f>
        <v>0</v>
      </c>
      <c r="G170" s="31">
        <v>0</v>
      </c>
      <c r="H170" s="32">
        <f>F170-G170</f>
        <v>0</v>
      </c>
      <c r="I170" s="30">
        <f>E170+F170-G170</f>
        <v>0</v>
      </c>
      <c r="J170" s="30"/>
    </row>
    <row r="171" s="3" customFormat="1" ht="21.95" customHeight="1" spans="1:10">
      <c r="A171" s="26" t="s">
        <v>160</v>
      </c>
      <c r="B171" s="24">
        <f t="shared" ref="B171:I171" si="81">B172</f>
        <v>2</v>
      </c>
      <c r="C171" s="24">
        <f>C172</f>
        <v>7700</v>
      </c>
      <c r="D171" s="24"/>
      <c r="E171" s="25">
        <f>E172</f>
        <v>5390</v>
      </c>
      <c r="F171" s="25">
        <f>F172</f>
        <v>5390</v>
      </c>
      <c r="G171" s="25">
        <f>G172</f>
        <v>0</v>
      </c>
      <c r="H171" s="33">
        <f>F171-G171</f>
        <v>5390</v>
      </c>
      <c r="I171" s="25">
        <f>I172</f>
        <v>10780</v>
      </c>
      <c r="J171" s="25"/>
    </row>
    <row r="172" s="3" customFormat="1" ht="21.95" customHeight="1" spans="1:10">
      <c r="A172" s="27" t="s">
        <v>160</v>
      </c>
      <c r="B172" s="28">
        <v>2</v>
      </c>
      <c r="C172" s="28">
        <f>B172*3850</f>
        <v>7700</v>
      </c>
      <c r="D172" s="29">
        <v>0.7</v>
      </c>
      <c r="E172" s="30">
        <f>C172*D172</f>
        <v>5390</v>
      </c>
      <c r="F172" s="30">
        <f>C172*D172</f>
        <v>5390</v>
      </c>
      <c r="G172" s="31"/>
      <c r="H172" s="32">
        <f>F172-G172</f>
        <v>5390</v>
      </c>
      <c r="I172" s="30">
        <f>E172+F172-G172</f>
        <v>10780</v>
      </c>
      <c r="J172" s="30"/>
    </row>
    <row r="173" s="3" customFormat="1" ht="21.95" customHeight="1" spans="1:10">
      <c r="A173" s="26" t="s">
        <v>161</v>
      </c>
      <c r="B173" s="24">
        <f t="shared" ref="B173:G173" si="82">SUM(B174:B177)</f>
        <v>1</v>
      </c>
      <c r="C173" s="24">
        <f>SUM(C174:C177)</f>
        <v>3850</v>
      </c>
      <c r="D173" s="24"/>
      <c r="E173" s="25">
        <f>SUM(E174:E177)</f>
        <v>2695</v>
      </c>
      <c r="F173" s="25">
        <f>SUM(F174:F177)</f>
        <v>2695</v>
      </c>
      <c r="G173" s="25">
        <f>SUM(G174:G177)</f>
        <v>8085</v>
      </c>
      <c r="H173" s="33">
        <f>F173-G173</f>
        <v>-5390</v>
      </c>
      <c r="I173" s="25">
        <f>SUM(I174:I177)</f>
        <v>5390</v>
      </c>
      <c r="J173" s="25"/>
    </row>
    <row r="174" s="3" customFormat="1" ht="21.95" customHeight="1" spans="1:10">
      <c r="A174" s="37" t="s">
        <v>162</v>
      </c>
      <c r="B174" s="28"/>
      <c r="C174" s="28">
        <f>B174*3850</f>
        <v>0</v>
      </c>
      <c r="D174" s="29">
        <v>0.7</v>
      </c>
      <c r="E174" s="30">
        <f>C174*D174</f>
        <v>0</v>
      </c>
      <c r="F174" s="30">
        <f>C174*D174</f>
        <v>0</v>
      </c>
      <c r="G174" s="31">
        <v>2695</v>
      </c>
      <c r="H174" s="32">
        <f>F174-G174</f>
        <v>-2695</v>
      </c>
      <c r="I174" s="30">
        <v>0</v>
      </c>
      <c r="J174" s="36" t="s">
        <v>30</v>
      </c>
    </row>
    <row r="175" s="3" customFormat="1" ht="21.95" customHeight="1" spans="1:10">
      <c r="A175" s="37" t="s">
        <v>163</v>
      </c>
      <c r="B175" s="28"/>
      <c r="C175" s="28">
        <f>B175*3850</f>
        <v>0</v>
      </c>
      <c r="D175" s="29">
        <v>0.7</v>
      </c>
      <c r="E175" s="30">
        <f>C175*D175</f>
        <v>0</v>
      </c>
      <c r="F175" s="30">
        <f>C175*D175</f>
        <v>0</v>
      </c>
      <c r="G175" s="31">
        <v>5390</v>
      </c>
      <c r="H175" s="32">
        <f>F175-G175</f>
        <v>-5390</v>
      </c>
      <c r="I175" s="30">
        <v>0</v>
      </c>
      <c r="J175" s="36" t="s">
        <v>30</v>
      </c>
    </row>
    <row r="176" s="3" customFormat="1" ht="21.95" customHeight="1" spans="1:10">
      <c r="A176" s="37" t="s">
        <v>164</v>
      </c>
      <c r="B176" s="28">
        <v>1</v>
      </c>
      <c r="C176" s="28">
        <f>B176*3850</f>
        <v>3850</v>
      </c>
      <c r="D176" s="29">
        <v>0.7</v>
      </c>
      <c r="E176" s="30">
        <f>C176*D176</f>
        <v>2695</v>
      </c>
      <c r="F176" s="30">
        <f>C176*D176</f>
        <v>2695</v>
      </c>
      <c r="G176" s="31"/>
      <c r="H176" s="32">
        <f>F176-G176</f>
        <v>2695</v>
      </c>
      <c r="I176" s="30">
        <f>E176+F176-G176</f>
        <v>5390</v>
      </c>
      <c r="J176" s="30"/>
    </row>
    <row r="177" s="3" customFormat="1" ht="21.95" customHeight="1" spans="1:10">
      <c r="A177" s="37" t="s">
        <v>165</v>
      </c>
      <c r="B177" s="28"/>
      <c r="C177" s="28">
        <f>B177*3850</f>
        <v>0</v>
      </c>
      <c r="D177" s="29">
        <v>0.7</v>
      </c>
      <c r="E177" s="30">
        <f>C177*D177</f>
        <v>0</v>
      </c>
      <c r="F177" s="30">
        <f>C177*D177</f>
        <v>0</v>
      </c>
      <c r="G177" s="31"/>
      <c r="H177" s="32">
        <f>F177-G177</f>
        <v>0</v>
      </c>
      <c r="I177" s="30">
        <f>E177+F177-G177</f>
        <v>0</v>
      </c>
      <c r="J177" s="30"/>
    </row>
    <row r="178" s="3" customFormat="1" ht="21.95" customHeight="1" spans="1:10">
      <c r="A178" s="26" t="s">
        <v>166</v>
      </c>
      <c r="B178" s="24">
        <f t="shared" ref="B178:I180" si="83">B179</f>
        <v>0</v>
      </c>
      <c r="C178" s="24">
        <f>C179</f>
        <v>0</v>
      </c>
      <c r="D178" s="24"/>
      <c r="E178" s="25">
        <f>E179</f>
        <v>0</v>
      </c>
      <c r="F178" s="25">
        <f>F179</f>
        <v>0</v>
      </c>
      <c r="G178" s="25">
        <f>G179</f>
        <v>0</v>
      </c>
      <c r="H178" s="33">
        <f>F178-G178</f>
        <v>0</v>
      </c>
      <c r="I178" s="25">
        <f>I179</f>
        <v>0</v>
      </c>
      <c r="J178" s="25"/>
    </row>
    <row r="179" s="3" customFormat="1" ht="21.95" customHeight="1" spans="1:10">
      <c r="A179" s="27" t="s">
        <v>166</v>
      </c>
      <c r="B179" s="28"/>
      <c r="C179" s="28">
        <f t="shared" ref="C179" si="84">B179*3850</f>
        <v>0</v>
      </c>
      <c r="D179" s="29">
        <v>0.7</v>
      </c>
      <c r="E179" s="30">
        <f t="shared" ref="E179" si="85">C179*D179</f>
        <v>0</v>
      </c>
      <c r="F179" s="30">
        <f t="shared" ref="F179" si="86">C179*D179</f>
        <v>0</v>
      </c>
      <c r="G179" s="31"/>
      <c r="H179" s="32">
        <f>F179-G179</f>
        <v>0</v>
      </c>
      <c r="I179" s="30">
        <f t="shared" ref="I179" si="87">E179+F179-G179</f>
        <v>0</v>
      </c>
      <c r="J179" s="30"/>
    </row>
    <row r="180" s="3" customFormat="1" ht="21.95" customHeight="1" spans="1:10">
      <c r="A180" s="26" t="s">
        <v>167</v>
      </c>
      <c r="B180" s="24">
        <f>B181</f>
        <v>0</v>
      </c>
      <c r="C180" s="24">
        <f>C181</f>
        <v>0</v>
      </c>
      <c r="D180" s="24"/>
      <c r="E180" s="25">
        <f>E181</f>
        <v>0</v>
      </c>
      <c r="F180" s="25">
        <f>F181</f>
        <v>0</v>
      </c>
      <c r="G180" s="25">
        <f>G181</f>
        <v>37730</v>
      </c>
      <c r="H180" s="33">
        <f>F180-G180</f>
        <v>-37730</v>
      </c>
      <c r="I180" s="25">
        <f>I181</f>
        <v>0</v>
      </c>
      <c r="J180" s="25"/>
    </row>
    <row r="181" s="3" customFormat="1" ht="21.95" customHeight="1" spans="1:10">
      <c r="A181" s="27" t="s">
        <v>167</v>
      </c>
      <c r="B181" s="28"/>
      <c r="C181" s="28">
        <f>B181*3850</f>
        <v>0</v>
      </c>
      <c r="D181" s="29">
        <v>0.7</v>
      </c>
      <c r="E181" s="30">
        <f>C181*D181</f>
        <v>0</v>
      </c>
      <c r="F181" s="30">
        <f>C181*D181</f>
        <v>0</v>
      </c>
      <c r="G181" s="31">
        <v>37730</v>
      </c>
      <c r="H181" s="32">
        <f>F181-G181</f>
        <v>-37730</v>
      </c>
      <c r="I181" s="30">
        <v>0</v>
      </c>
      <c r="J181" s="36" t="s">
        <v>30</v>
      </c>
    </row>
    <row r="182" s="3" customFormat="1" ht="21.95" customHeight="1" spans="1:10">
      <c r="A182" s="26" t="s">
        <v>168</v>
      </c>
      <c r="B182" s="24">
        <f t="shared" ref="B182:I182" si="88">B183</f>
        <v>1</v>
      </c>
      <c r="C182" s="24">
        <f>C183</f>
        <v>3850</v>
      </c>
      <c r="D182" s="24"/>
      <c r="E182" s="25">
        <f>E183</f>
        <v>2695</v>
      </c>
      <c r="F182" s="25">
        <f>F183</f>
        <v>2695</v>
      </c>
      <c r="G182" s="25">
        <f>G183</f>
        <v>0</v>
      </c>
      <c r="H182" s="33">
        <f>F182-G182</f>
        <v>2695</v>
      </c>
      <c r="I182" s="25">
        <f>I183</f>
        <v>5390</v>
      </c>
      <c r="J182" s="25"/>
    </row>
    <row r="183" s="3" customFormat="1" ht="21.95" customHeight="1" spans="1:10">
      <c r="A183" s="27" t="s">
        <v>168</v>
      </c>
      <c r="B183" s="28">
        <v>1</v>
      </c>
      <c r="C183" s="28">
        <f>B183*3850</f>
        <v>3850</v>
      </c>
      <c r="D183" s="29">
        <v>0.7</v>
      </c>
      <c r="E183" s="30">
        <f>C183*D183</f>
        <v>2695</v>
      </c>
      <c r="F183" s="30">
        <f>C183*D183</f>
        <v>2695</v>
      </c>
      <c r="G183" s="31">
        <v>0</v>
      </c>
      <c r="H183" s="32">
        <f>F183-G183</f>
        <v>2695</v>
      </c>
      <c r="I183" s="30">
        <f>E183+F183-G183</f>
        <v>5390</v>
      </c>
      <c r="J183" s="30"/>
    </row>
    <row r="184" s="3" customFormat="1" ht="21.95" customHeight="1" spans="1:10">
      <c r="A184" s="26" t="s">
        <v>169</v>
      </c>
      <c r="B184" s="24">
        <f t="shared" ref="B184:I184" si="89">SUM(B185:B188)</f>
        <v>15</v>
      </c>
      <c r="C184" s="24">
        <f>SUM(C185:C188)</f>
        <v>57750</v>
      </c>
      <c r="D184" s="24"/>
      <c r="E184" s="25">
        <f>SUM(E185:E188)</f>
        <v>40425</v>
      </c>
      <c r="F184" s="25">
        <f>SUM(F185:F188)</f>
        <v>40425</v>
      </c>
      <c r="G184" s="25">
        <f>SUM(G185:G188)</f>
        <v>13475</v>
      </c>
      <c r="H184" s="33">
        <f>F184-G184</f>
        <v>26950</v>
      </c>
      <c r="I184" s="25">
        <f>SUM(I185:I188)</f>
        <v>67375</v>
      </c>
      <c r="J184" s="25"/>
    </row>
    <row r="185" s="3" customFormat="1" ht="21.95" customHeight="1" spans="1:10">
      <c r="A185" s="27" t="s">
        <v>170</v>
      </c>
      <c r="B185" s="28">
        <v>11</v>
      </c>
      <c r="C185" s="28">
        <f>B185*3850</f>
        <v>42350</v>
      </c>
      <c r="D185" s="29">
        <v>0.7</v>
      </c>
      <c r="E185" s="30">
        <f>C185*D185</f>
        <v>29645</v>
      </c>
      <c r="F185" s="30">
        <f>C185*D185</f>
        <v>29645</v>
      </c>
      <c r="G185" s="31">
        <v>13475</v>
      </c>
      <c r="H185" s="32">
        <f>F185-G185</f>
        <v>16170</v>
      </c>
      <c r="I185" s="30">
        <f>E185+F185-G185</f>
        <v>45815</v>
      </c>
      <c r="J185" s="30"/>
    </row>
    <row r="186" s="3" customFormat="1" ht="21.95" customHeight="1" spans="1:10">
      <c r="A186" s="27" t="s">
        <v>171</v>
      </c>
      <c r="B186" s="28"/>
      <c r="C186" s="28">
        <f>B186*3850</f>
        <v>0</v>
      </c>
      <c r="D186" s="29">
        <v>0.7</v>
      </c>
      <c r="E186" s="30">
        <f>C186*D186</f>
        <v>0</v>
      </c>
      <c r="F186" s="30">
        <f>C186*D186</f>
        <v>0</v>
      </c>
      <c r="G186" s="31"/>
      <c r="H186" s="32">
        <f>F186-G186</f>
        <v>0</v>
      </c>
      <c r="I186" s="30">
        <f>E186+F186-G186</f>
        <v>0</v>
      </c>
      <c r="J186" s="30"/>
    </row>
    <row r="187" s="3" customFormat="1" ht="21.95" customHeight="1" spans="1:10">
      <c r="A187" s="27" t="s">
        <v>172</v>
      </c>
      <c r="B187" s="28">
        <v>4</v>
      </c>
      <c r="C187" s="28">
        <f>B187*3850</f>
        <v>15400</v>
      </c>
      <c r="D187" s="29">
        <v>0.7</v>
      </c>
      <c r="E187" s="30">
        <f>C187*D187</f>
        <v>10780</v>
      </c>
      <c r="F187" s="30">
        <f>C187*D187</f>
        <v>10780</v>
      </c>
      <c r="G187" s="31"/>
      <c r="H187" s="32">
        <f>F187-G187</f>
        <v>10780</v>
      </c>
      <c r="I187" s="30">
        <f>E187+F187-G187</f>
        <v>21560</v>
      </c>
      <c r="J187" s="30"/>
    </row>
    <row r="188" s="3" customFormat="1" ht="21.95" customHeight="1" spans="1:10">
      <c r="A188" s="27" t="s">
        <v>173</v>
      </c>
      <c r="B188" s="28"/>
      <c r="C188" s="28">
        <f>B188*3850</f>
        <v>0</v>
      </c>
      <c r="D188" s="29">
        <v>0.7</v>
      </c>
      <c r="E188" s="30">
        <f>C188*D188</f>
        <v>0</v>
      </c>
      <c r="F188" s="30">
        <f>C188*D188</f>
        <v>0</v>
      </c>
      <c r="G188" s="31">
        <v>0</v>
      </c>
      <c r="H188" s="32">
        <f>F188-G188</f>
        <v>0</v>
      </c>
      <c r="I188" s="30">
        <f>E188+F188-G188</f>
        <v>0</v>
      </c>
      <c r="J188" s="30"/>
    </row>
    <row r="189" s="3" customFormat="1" ht="21.95" customHeight="1" spans="1:10">
      <c r="A189" s="26" t="s">
        <v>174</v>
      </c>
      <c r="B189" s="24">
        <f t="shared" ref="B189:I189" si="90">B190</f>
        <v>2</v>
      </c>
      <c r="C189" s="24">
        <f>C190</f>
        <v>7700</v>
      </c>
      <c r="D189" s="24"/>
      <c r="E189" s="25">
        <f>E190</f>
        <v>5390</v>
      </c>
      <c r="F189" s="25">
        <f>F190</f>
        <v>5390</v>
      </c>
      <c r="G189" s="25">
        <f>G190</f>
        <v>5390</v>
      </c>
      <c r="H189" s="33">
        <f>F189-G189</f>
        <v>0</v>
      </c>
      <c r="I189" s="25">
        <f>I190</f>
        <v>5390</v>
      </c>
      <c r="J189" s="25"/>
    </row>
    <row r="190" s="3" customFormat="1" ht="21.95" customHeight="1" spans="1:10">
      <c r="A190" s="27" t="s">
        <v>174</v>
      </c>
      <c r="B190" s="28">
        <v>2</v>
      </c>
      <c r="C190" s="28">
        <f>B190*3850</f>
        <v>7700</v>
      </c>
      <c r="D190" s="29">
        <v>0.7</v>
      </c>
      <c r="E190" s="30">
        <f>C190*D190</f>
        <v>5390</v>
      </c>
      <c r="F190" s="30">
        <f>C190*D190</f>
        <v>5390</v>
      </c>
      <c r="G190" s="31">
        <v>5390</v>
      </c>
      <c r="H190" s="32">
        <f>F190-G190</f>
        <v>0</v>
      </c>
      <c r="I190" s="30">
        <f>E190+F190-G190</f>
        <v>5390</v>
      </c>
      <c r="J190" s="30"/>
    </row>
    <row r="191" s="3" customFormat="1" ht="21.95" customHeight="1" spans="1:10">
      <c r="A191" s="26" t="s">
        <v>175</v>
      </c>
      <c r="B191" s="24">
        <f t="shared" ref="B191:I191" si="91">B192</f>
        <v>1</v>
      </c>
      <c r="C191" s="24">
        <f>C192</f>
        <v>3850</v>
      </c>
      <c r="D191" s="24"/>
      <c r="E191" s="25">
        <f>E192</f>
        <v>2695</v>
      </c>
      <c r="F191" s="25">
        <f>F192</f>
        <v>2695</v>
      </c>
      <c r="G191" s="25">
        <f>G192</f>
        <v>0</v>
      </c>
      <c r="H191" s="33">
        <f>F191-G191</f>
        <v>2695</v>
      </c>
      <c r="I191" s="25">
        <f>I192</f>
        <v>5390</v>
      </c>
      <c r="J191" s="25"/>
    </row>
    <row r="192" s="3" customFormat="1" ht="21.95" customHeight="1" spans="1:10">
      <c r="A192" s="27" t="s">
        <v>175</v>
      </c>
      <c r="B192" s="28">
        <v>1</v>
      </c>
      <c r="C192" s="28">
        <f>B192*3850</f>
        <v>3850</v>
      </c>
      <c r="D192" s="29">
        <v>0.7</v>
      </c>
      <c r="E192" s="30">
        <f>C192*D192</f>
        <v>2695</v>
      </c>
      <c r="F192" s="30">
        <f>C192*D192</f>
        <v>2695</v>
      </c>
      <c r="G192" s="31"/>
      <c r="H192" s="32">
        <f>F192-G192</f>
        <v>2695</v>
      </c>
      <c r="I192" s="30">
        <f>E192+F192-G192</f>
        <v>5390</v>
      </c>
      <c r="J192" s="30"/>
    </row>
  </sheetData>
  <mergeCells count="1">
    <mergeCell ref="A2:J2"/>
  </mergeCells>
  <pageMargins left="0.708333333333333" right="0.708333333333333" top="0.747916666666667" bottom="0.747916666666667" header="0.314583333333333" footer="0.314583333333333"/>
  <pageSetup paperSize="9" scale="64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陈允</cp:lastModifiedBy>
  <dcterms:created xsi:type="dcterms:W3CDTF">2016-10-22T06:23:00Z</dcterms:created>
  <cp:lastPrinted>2016-12-01T06:43:00Z</cp:lastPrinted>
  <dcterms:modified xsi:type="dcterms:W3CDTF">2017-03-30T09:35:59Z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