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10" windowHeight="1260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<sst xmlns="http://schemas.openxmlformats.org/spreadsheetml/2006/main" count="163">
  <si>
    <t>附件：</t>
  </si>
  <si>
    <t>2017年高校毕业生到农村从教上岗退费资金提前下达安排表</t>
  </si>
  <si>
    <t>地区</t>
  </si>
  <si>
    <t>地区编码</t>
  </si>
  <si>
    <t>2012-2013学年申请人员</t>
  </si>
  <si>
    <t>2013-2014学年申请人员</t>
  </si>
  <si>
    <t>2014-2015学年申请人员</t>
  </si>
  <si>
    <t>2015-2016学年申请人员</t>
  </si>
  <si>
    <t>核准2015-2016学年享受补助人员总数（人）</t>
  </si>
  <si>
    <t>核准2015-2016学年补助资金（万元）</t>
  </si>
  <si>
    <r>
      <rPr>
        <b/>
        <sz val="8"/>
        <rFont val="宋体"/>
        <charset val="134"/>
      </rPr>
      <t>粤财教</t>
    </r>
    <r>
      <rPr>
        <b/>
        <sz val="8"/>
        <rFont val="宋体"/>
        <charset val="134"/>
      </rPr>
      <t>〔2015〕473号下达2016年资金（万元）</t>
    </r>
  </si>
  <si>
    <t>还应拨付2015-2016学年补助资金（万元）</t>
  </si>
  <si>
    <t>2017年应下达</t>
  </si>
  <si>
    <t>本次提前下达资金（万元）</t>
  </si>
  <si>
    <t>后续年度抵扣资金</t>
  </si>
  <si>
    <t>备注</t>
  </si>
  <si>
    <t>总计</t>
  </si>
  <si>
    <t>本科</t>
  </si>
  <si>
    <t>合计</t>
  </si>
  <si>
    <t>专科</t>
  </si>
  <si>
    <t>2=1</t>
  </si>
  <si>
    <t>5=3+4</t>
  </si>
  <si>
    <t>8=6+7</t>
  </si>
  <si>
    <t>11=9+10</t>
  </si>
  <si>
    <t>12=2+5+8+11</t>
  </si>
  <si>
    <t>13=12*0.6</t>
  </si>
  <si>
    <t>15=13-14</t>
  </si>
  <si>
    <t>16=13+15</t>
  </si>
  <si>
    <t>深圳市</t>
  </si>
  <si>
    <t>小计</t>
  </si>
  <si>
    <t>珠海市</t>
  </si>
  <si>
    <t>汕头市</t>
  </si>
  <si>
    <t>市直</t>
  </si>
  <si>
    <t>龙湖区</t>
  </si>
  <si>
    <t>澄海区</t>
  </si>
  <si>
    <t>潮阳区</t>
  </si>
  <si>
    <t>潮南区</t>
  </si>
  <si>
    <t>金平区</t>
  </si>
  <si>
    <t>南澳县</t>
  </si>
  <si>
    <t>应在后续年度扣减0.42万元</t>
  </si>
  <si>
    <t>佛山市</t>
  </si>
  <si>
    <t>禅城区</t>
  </si>
  <si>
    <t>南海区</t>
  </si>
  <si>
    <t>高明区</t>
  </si>
  <si>
    <t>顺德区</t>
  </si>
  <si>
    <t>韶关市</t>
  </si>
  <si>
    <t>浈江区</t>
  </si>
  <si>
    <t>武江区</t>
  </si>
  <si>
    <t>曲江区</t>
  </si>
  <si>
    <t>乐昌市</t>
  </si>
  <si>
    <t>始兴县</t>
  </si>
  <si>
    <t>新丰县</t>
  </si>
  <si>
    <t>乳源县</t>
  </si>
  <si>
    <t>翁源县</t>
  </si>
  <si>
    <t>仁化县</t>
  </si>
  <si>
    <t>南雄市</t>
  </si>
  <si>
    <t>河源市</t>
  </si>
  <si>
    <t>源城区</t>
  </si>
  <si>
    <t>东源县</t>
  </si>
  <si>
    <t>和平县</t>
  </si>
  <si>
    <t>连平县</t>
  </si>
  <si>
    <t>龙川县</t>
  </si>
  <si>
    <t>紫金县</t>
  </si>
  <si>
    <t>其中：江东新区</t>
  </si>
  <si>
    <t>梅州市</t>
  </si>
  <si>
    <t>梅江区</t>
  </si>
  <si>
    <t>梅县</t>
  </si>
  <si>
    <t>平远县</t>
  </si>
  <si>
    <t>蕉岭县</t>
  </si>
  <si>
    <t>大埔县</t>
  </si>
  <si>
    <t>兴宁市</t>
  </si>
  <si>
    <t>丰顺县</t>
  </si>
  <si>
    <t>五华县</t>
  </si>
  <si>
    <t>应在后续年度扣减21.3万元</t>
  </si>
  <si>
    <t>惠州市</t>
  </si>
  <si>
    <t>其中：仲恺高新技术</t>
  </si>
  <si>
    <t>惠城区</t>
  </si>
  <si>
    <t>惠阳区</t>
  </si>
  <si>
    <t>惠东县</t>
  </si>
  <si>
    <t>龙门县</t>
  </si>
  <si>
    <t>博罗县</t>
  </si>
  <si>
    <t>汕尾市</t>
  </si>
  <si>
    <t>其中：华侨区</t>
  </si>
  <si>
    <t>城区</t>
  </si>
  <si>
    <t>陆丰市</t>
  </si>
  <si>
    <t>海丰县</t>
  </si>
  <si>
    <t>陆河县</t>
  </si>
  <si>
    <t>江门市</t>
  </si>
  <si>
    <t>恩平市</t>
  </si>
  <si>
    <t>阳江市</t>
  </si>
  <si>
    <t>江城区</t>
  </si>
  <si>
    <t>其中：海陵区</t>
  </si>
  <si>
    <t>其中：高新区</t>
  </si>
  <si>
    <t>阳东县</t>
  </si>
  <si>
    <t>阳西县</t>
  </si>
  <si>
    <r>
      <rPr>
        <sz val="8"/>
        <rFont val="宋体"/>
        <charset val="134"/>
      </rPr>
      <t>应在后续年度扣减4</t>
    </r>
    <r>
      <rPr>
        <sz val="8"/>
        <rFont val="宋体"/>
        <charset val="134"/>
      </rPr>
      <t>.08万元</t>
    </r>
  </si>
  <si>
    <t>阳春市</t>
  </si>
  <si>
    <t>湛江市</t>
  </si>
  <si>
    <t>霞山区</t>
  </si>
  <si>
    <r>
      <rPr>
        <sz val="8"/>
        <rFont val="宋体"/>
        <charset val="134"/>
      </rPr>
      <t>应在后续年度扣减</t>
    </r>
    <r>
      <rPr>
        <sz val="8"/>
        <rFont val="宋体"/>
        <charset val="134"/>
      </rPr>
      <t>0.12万元</t>
    </r>
  </si>
  <si>
    <t>其中：开发区</t>
  </si>
  <si>
    <t>麻章区</t>
  </si>
  <si>
    <t>坡头区</t>
  </si>
  <si>
    <t>其中：南三区</t>
  </si>
  <si>
    <t>吴川市</t>
  </si>
  <si>
    <t>遂溪县</t>
  </si>
  <si>
    <t>廉江市</t>
  </si>
  <si>
    <t>雷州市</t>
  </si>
  <si>
    <t>徐闻县</t>
  </si>
  <si>
    <t>本次抵扣以往年度结余6.84万元</t>
  </si>
  <si>
    <t>茂名市</t>
  </si>
  <si>
    <t>茂南区</t>
  </si>
  <si>
    <t>信宜市</t>
  </si>
  <si>
    <t>电白县</t>
  </si>
  <si>
    <t>本次抵扣以往年度结余1.14万元</t>
  </si>
  <si>
    <t>其中：滨海新区</t>
  </si>
  <si>
    <t>化州市</t>
  </si>
  <si>
    <t>高州市</t>
  </si>
  <si>
    <t>肇庆市</t>
  </si>
  <si>
    <t>端州区</t>
  </si>
  <si>
    <t>鼎湖区</t>
  </si>
  <si>
    <t>四会市</t>
  </si>
  <si>
    <t>高要市</t>
  </si>
  <si>
    <t>德庆县</t>
  </si>
  <si>
    <t>广宁县</t>
  </si>
  <si>
    <t>封开县</t>
  </si>
  <si>
    <t>怀集县</t>
  </si>
  <si>
    <t>清远市</t>
  </si>
  <si>
    <t>清城区</t>
  </si>
  <si>
    <t>清新区</t>
  </si>
  <si>
    <r>
      <rPr>
        <sz val="8"/>
        <rFont val="宋体"/>
        <charset val="134"/>
      </rPr>
      <t>应在后续年度扣减2</t>
    </r>
    <r>
      <rPr>
        <sz val="8"/>
        <rFont val="宋体"/>
        <charset val="134"/>
      </rPr>
      <t>0.28万元</t>
    </r>
  </si>
  <si>
    <t>阳山县</t>
  </si>
  <si>
    <r>
      <rPr>
        <sz val="8"/>
        <rFont val="宋体"/>
        <charset val="134"/>
      </rPr>
      <t>应在后续年度扣减3</t>
    </r>
    <r>
      <rPr>
        <sz val="8"/>
        <rFont val="宋体"/>
        <charset val="134"/>
      </rPr>
      <t>.54万元</t>
    </r>
  </si>
  <si>
    <t>连州市</t>
  </si>
  <si>
    <t>佛冈县</t>
  </si>
  <si>
    <t>英德市</t>
  </si>
  <si>
    <t>连山县</t>
  </si>
  <si>
    <t>连南县</t>
  </si>
  <si>
    <t>东莞市</t>
  </si>
  <si>
    <t>中山市</t>
  </si>
  <si>
    <t>潮州市</t>
  </si>
  <si>
    <t>湘桥区</t>
  </si>
  <si>
    <r>
      <rPr>
        <sz val="8"/>
        <rFont val="宋体"/>
        <charset val="134"/>
      </rPr>
      <t>应在后续年度扣减1</t>
    </r>
    <r>
      <rPr>
        <sz val="8"/>
        <rFont val="宋体"/>
        <charset val="134"/>
      </rPr>
      <t>.5万元</t>
    </r>
  </si>
  <si>
    <t>潮安县</t>
  </si>
  <si>
    <t>饶平县</t>
  </si>
  <si>
    <t>揭阳市</t>
  </si>
  <si>
    <t>其中：普侨区</t>
  </si>
  <si>
    <t>其中：大南海区</t>
  </si>
  <si>
    <t>其中：大南山侨区</t>
  </si>
  <si>
    <t>揭东区</t>
  </si>
  <si>
    <t>应在后续年度扣减1.08万元</t>
  </si>
  <si>
    <t>其中：蓝城区</t>
  </si>
  <si>
    <t>其中：空港区</t>
  </si>
  <si>
    <t>揭西县</t>
  </si>
  <si>
    <t>普宁市</t>
  </si>
  <si>
    <t>惠来县</t>
  </si>
  <si>
    <t>云浮市</t>
  </si>
  <si>
    <t>云城区</t>
  </si>
  <si>
    <r>
      <rPr>
        <sz val="8"/>
        <rFont val="宋体"/>
        <charset val="134"/>
      </rPr>
      <t>应在后续年度扣减2</t>
    </r>
    <r>
      <rPr>
        <sz val="8"/>
        <rFont val="宋体"/>
        <charset val="134"/>
      </rPr>
      <t>.22万元</t>
    </r>
  </si>
  <si>
    <t>郁南县</t>
  </si>
  <si>
    <t>云安县</t>
  </si>
  <si>
    <t>罗定市</t>
  </si>
  <si>
    <t>新兴县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</si>
</sst>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</numFmts>
  <fonts count="6">
    <font>
      <sz val="11"/>
      <color indexed="8"/>
      <name val="宋体"/>
      <charset val="134"/>
    </font>
    <font>
      <sz val="8"/>
      <name val="宋体"/>
      <charset val="134"/>
    </font>
    <font>
      <sz val="18"/>
      <name val="方正小标宋简体"/>
      <charset val="134"/>
    </font>
    <font>
      <b/>
      <sz val="8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horizontal="center" vertical="center" shrinkToFit="1"/>
    </xf>
    <xf numFmtId="0" fontId="1" fillId="0" borderId="2" xfId="4" applyFont="1" applyFill="1" applyBorder="1" applyAlignment="1">
      <alignment horizontal="center" vertical="center" shrinkToFit="1"/>
    </xf>
    <xf numFmtId="176" fontId="3" fillId="0" borderId="2" xfId="2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</cellXfs>
  <cellStyles count="8">
    <cellStyle name="常规" xfId="0" builtinId="0"/>
    <cellStyle name="常规_2012年全省义务教育在校生数情况表(报省财政厅）" xfId="1"/>
    <cellStyle name="千位分隔" xfId="2" builtinId="3"/>
    <cellStyle name="货币" xfId="3" builtinId="4"/>
    <cellStyle name="常规_单位信息表" xfId="4"/>
    <cellStyle name="千位分隔[0]" xfId="5" builtinId="6"/>
    <cellStyle name="百分比" xfId="6" builtinId="5"/>
    <cellStyle name="货币[0]" xfId="7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37"/>
  <sheetViews>
    <sheetView tabSelected="1" workbookViewId="0">
      <selection activeCell="T7" sqref="T7"/>
    </sheetView>
  </sheetViews>
  <sheetFormatPr defaultColWidth="9" defaultRowHeight="10.5"/>
  <cols>
    <col min="1" max="1" width="5.625" style="1" customWidth="1"/>
    <col min="2" max="13" width="6.125" style="1" customWidth="1"/>
    <col min="14" max="14" width="8.25" style="1" customWidth="1"/>
    <col min="15" max="15" width="7.25" style="1" customWidth="1"/>
    <col min="16" max="16" width="6.125" style="1" customWidth="1"/>
    <col min="17" max="18" width="8.125" style="1" customWidth="1"/>
    <col min="19" max="19" width="7.25" style="1" customWidth="1"/>
    <col min="20" max="20" width="6.125" style="1" customWidth="1"/>
    <col min="21" max="21" width="26.125" style="2" customWidth="1"/>
    <col min="22" max="16384" width="9" style="1"/>
  </cols>
  <sheetData>
    <row r="1" spans="1:1">
      <c r="A1" s="1" t="s">
        <v>0</v>
      </c>
    </row>
    <row r="3" ht="60" customHeight="1" spans="1:2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2"/>
    </row>
    <row r="4" ht="85" customHeight="1" spans="1:21">
      <c r="A4" s="4" t="s">
        <v>2</v>
      </c>
      <c r="B4" s="4" t="s">
        <v>3</v>
      </c>
      <c r="C4" s="4" t="s">
        <v>4</v>
      </c>
      <c r="D4" s="5"/>
      <c r="E4" s="5" t="s">
        <v>5</v>
      </c>
      <c r="F4" s="5"/>
      <c r="G4" s="5"/>
      <c r="H4" s="5" t="s">
        <v>6</v>
      </c>
      <c r="I4" s="5"/>
      <c r="J4" s="5"/>
      <c r="K4" s="5" t="s">
        <v>7</v>
      </c>
      <c r="L4" s="5"/>
      <c r="M4" s="5"/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13" t="s">
        <v>15</v>
      </c>
    </row>
    <row r="5" spans="1:21">
      <c r="A5" s="6" t="s">
        <v>16</v>
      </c>
      <c r="B5" s="6"/>
      <c r="C5" s="6" t="s">
        <v>17</v>
      </c>
      <c r="D5" s="7" t="s">
        <v>18</v>
      </c>
      <c r="E5" s="7" t="s">
        <v>17</v>
      </c>
      <c r="F5" s="7" t="s">
        <v>19</v>
      </c>
      <c r="G5" s="7" t="s">
        <v>18</v>
      </c>
      <c r="H5" s="7" t="s">
        <v>17</v>
      </c>
      <c r="I5" s="7" t="s">
        <v>19</v>
      </c>
      <c r="J5" s="7" t="s">
        <v>18</v>
      </c>
      <c r="K5" s="7" t="s">
        <v>17</v>
      </c>
      <c r="L5" s="7" t="s">
        <v>19</v>
      </c>
      <c r="M5" s="7" t="s">
        <v>18</v>
      </c>
      <c r="N5" s="7" t="s">
        <v>18</v>
      </c>
      <c r="O5" s="7"/>
      <c r="P5" s="7"/>
      <c r="Q5" s="7"/>
      <c r="R5" s="7"/>
      <c r="S5" s="7"/>
      <c r="T5" s="7"/>
      <c r="U5" s="14"/>
    </row>
    <row r="6" spans="1:21">
      <c r="A6" s="6"/>
      <c r="B6" s="6"/>
      <c r="C6" s="6">
        <v>1</v>
      </c>
      <c r="D6" s="7" t="s">
        <v>20</v>
      </c>
      <c r="E6" s="7">
        <v>3</v>
      </c>
      <c r="F6" s="7">
        <v>4</v>
      </c>
      <c r="G6" s="7" t="s">
        <v>21</v>
      </c>
      <c r="H6" s="7">
        <v>6</v>
      </c>
      <c r="I6" s="7">
        <v>7</v>
      </c>
      <c r="J6" s="7" t="s">
        <v>22</v>
      </c>
      <c r="K6" s="7">
        <v>9</v>
      </c>
      <c r="L6" s="7">
        <v>10</v>
      </c>
      <c r="M6" s="7" t="s">
        <v>23</v>
      </c>
      <c r="N6" s="7" t="s">
        <v>24</v>
      </c>
      <c r="O6" s="7" t="s">
        <v>25</v>
      </c>
      <c r="P6" s="7">
        <v>14</v>
      </c>
      <c r="Q6" s="7" t="s">
        <v>26</v>
      </c>
      <c r="R6" s="7"/>
      <c r="S6" s="7" t="s">
        <v>27</v>
      </c>
      <c r="T6" s="7"/>
      <c r="U6" s="14"/>
    </row>
    <row r="7" spans="1:21">
      <c r="A7" s="7" t="s">
        <v>16</v>
      </c>
      <c r="B7" s="7"/>
      <c r="C7" s="7">
        <f t="shared" ref="C7:Q7" si="0">C10+C13+C21+C24+C30+C33+C41+C44+C47+C50+C53+C59+C62+C65+C69+C71+C75+C78+C81+C84+C87+C95+C98+C103+C106+C109+C112+C115+C123+C126+C131+C136+C139+C142+C145+C152+C155+C158+C165+C168+C171+C174+C177+C186+C189+C192+C195+C198+C201+C205+C208+C217+C220+C223+C226+C231+C234+C237</f>
        <v>1971</v>
      </c>
      <c r="D7" s="7">
        <f>D10+D13+D21+D24+D30+D33+D41+D44+D47+D50+D53+D59+D62+D65+D69+D71+D75+D78+D81+D84+D87+D95+D98+D103+D106+D109+D112+D115+D123+D126+D131+D136+D139+D142+D145+D152+D155+D158+D165+D168+D171+D174+D177+D186+D189+D192+D195+D198+D201+D205+D208+D217+D220+D223+D226+D231+D234+D237</f>
        <v>1971</v>
      </c>
      <c r="E7" s="7">
        <f>E10+E13+E21+E24+E30+E33+E41+E44+E47+E50+E53+E59+E62+E65+E69+E71+E75+E78+E81+E84+E87+E95+E98+E103+E106+E109+E112+E115+E123+E126+E131+E136+E139+E142+E145+E152+E155+E158+E165+E168+E171+E174+E177+E186+E189+E192+E195+E198+E201+E205+E208+E217+E220+E223+E226+E231+E234+E237</f>
        <v>2170</v>
      </c>
      <c r="F7" s="7">
        <f>F10+F13+F21+F24+F30+F33+F41+F44+F47+F50+F53+F59+F62+F65+F69+F71+F75+F78+F81+F84+F87+F95+F98+F103+F106+F109+F112+F115+F123+F126+F131+F136+F139+F142+F145+F152+F155+F158+F165+F168+F171+F174+F177+F186+F189+F192+F195+F198+F201+F205+F208+F217+F220+F223+F226+F231+F234+F237</f>
        <v>1604</v>
      </c>
      <c r="G7" s="7">
        <f>G10+G13+G21+G24+G30+G33+G41+G44+G47+G50+G53+G59+G62+G65+G69+G71+G75+G78+G81+G84+G87+G95+G98+G103+G106+G109+G112+G115+G123+G126+G131+G136+G139+G142+G145+G152+G155+G158+G165+G168+G171+G174+G177+G186+G189+G192+G195+G198+G201+G205+G208+G217+G220+G223+G226+G231+G234+G237</f>
        <v>3774</v>
      </c>
      <c r="H7" s="7">
        <f>H10+H13+H21+H24+H30+H33+H41+H44+H47+H50+H53+H59+H62+H65+H69+H71+H75+H78+H81+H84+H87+H95+H98+H103+H106+H109+H112+H115+H123+H126+H131+H136+H139+H142+H145+H152+H155+H158+H165+H168+H171+H174+H177+H186+H189+H192+H195+H198+H201+H205+H208+H217+H220+H223+H226+H231+H234+H237</f>
        <v>1586</v>
      </c>
      <c r="I7" s="7">
        <f>I10+I13+I21+I24+I30+I33+I41+I44+I47+I50+I53+I59+I62+I65+I69+I71+I75+I78+I81+I84+I87+I95+I98+I103+I106+I109+I112+I115+I123+I126+I131+I136+I139+I142+I145+I152+I155+I158+I165+I168+I171+I174+I177+I186+I189+I192+I195+I198+I201+I205+I208+I217+I220+I223+I226+I231+I234+I237</f>
        <v>976</v>
      </c>
      <c r="J7" s="7">
        <f>J10+J13+J21+J24+J30+J33+J41+J44+J47+J50+J53+J59+J62+J65+J69+J71+J75+J78+J81+J84+J87+J95+J98+J103+J106+J109+J112+J115+J123+J126+J131+J136+J139+J142+J145+J152+J155+J158+J165+J168+J171+J174+J177+J186+J189+J192+J195+J198+J201+J205+J208+J217+J220+J223+J226+J231+J234+J237</f>
        <v>2562</v>
      </c>
      <c r="K7" s="7">
        <f>K10+K13+K21+K24+K30+K33+K41+K44+K47+K50+K53+K59+K62+K65+K69+K71+K75+K78+K81+K84+K87+K95+K98+K103+K106+K109+K112+K115+K123+K126+K131+K136+K139+K142+K145+K152+K155+K158+K165+K168+K171+K174+K177+K186+K189+K192+K195+K198+K201+K205+K208+K217+K220+K223+K226+K231+K234+K237</f>
        <v>1522</v>
      </c>
      <c r="L7" s="7">
        <f>L10+L13+L21+L24+L30+L33+L41+L44+L47+L50+L53+L59+L62+L65+L69+L71+L75+L78+L81+L84+L87+L95+L98+L103+L106+L109+L112+L115+L123+L126+L131+L136+L139+L142+L145+L152+L155+L158+L165+L168+L171+L174+L177+L186+L189+L192+L195+L198+L201+L205+L208+L217+L220+L223+L226+L231+L234+L237</f>
        <v>933</v>
      </c>
      <c r="M7" s="7">
        <f>M10+M13+M21+M24+M30+M33+M41+M44+M47+M50+M53+M59+M62+M65+M69+M71+M75+M78+M81+M84+M87+M95+M98+M103+M106+M109+M112+M115+M123+M126+M131+M136+M139+M142+M145+M152+M155+M158+M165+M168+M171+M174+M177+M186+M189+M192+M195+M198+M201+M205+M208+M217+M220+M223+M226+M231+M234+M237</f>
        <v>2455</v>
      </c>
      <c r="N7" s="7">
        <f>N10+N13+N21+N24+N30+N33+N41+N44+N47+N50+N53+N59+N62+N65+N69+N71+N75+N78+N81+N84+N87+N95+N98+N103+N106+N109+N112+N115+N123+N126+N131+N136+N139+N142+N145+N152+N155+N158+N165+N168+N171+N174+N177+N186+N189+N192+N195+N198+N201+N205+N208+N217+N220+N223+N226+N231+N234+N237</f>
        <v>10762</v>
      </c>
      <c r="O7" s="7">
        <f>O10+O13+O21+O24+O30+O33+O41+O44+O47+O50+O53+O59+O62+O65+O69+O71+O75+O78+O81+O84+O87+O95+O98+O103+O106+O109+O112+O115+O123+O126+O131+O136+O139+O142+O145+O152+O155+O158+O165+O168+O171+O174+O177+O186+O189+O192+O195+O198+O201+O205+O208+O217+O220+O223+O226+O231+O234+O237</f>
        <v>6457.2</v>
      </c>
      <c r="P7" s="7">
        <f>P10+P13+P21+P24+P30+P33+P41+P44+P47+P50+P53+P59+P62+P65+P69+P71+P75+P78+P81+P84+P87+P95+P98+P103+P106+P109+P112+P115+P123+P126+P131+P136+P139+P142+P145+P152+P155+P158+P165+P168+P171+P174+P177+P186+P189+P192+P195+P198+P201+P205+P208+P217+P220+P223+P226+P231+P234+P237</f>
        <v>6085.08</v>
      </c>
      <c r="Q7" s="7">
        <f>Q10+Q13+Q21+Q24+Q30+Q33+Q41+Q44+Q47+Q50+Q53+Q59+Q62+Q65+Q69+Q71+Q75+Q78+Q81+Q84+Q87+Q95+Q98+Q103+Q106+Q109+Q112+Q115+Q123+Q126+Q131+Q136+Q139+Q142+Q145+Q152+Q155+Q158+Q165+Q168+Q171+Q174+Q177+Q186+Q189+Q192+Q195+Q198+Q201+Q205+Q208+Q217+Q220+Q223+Q226+Q231+Q234+Q237</f>
        <v>372.12</v>
      </c>
      <c r="R7" s="7">
        <v>6457.2</v>
      </c>
      <c r="S7" s="7">
        <f>S10+S13+S21+S24+S30+S33+S41+S44+S47+S50+S53+S59+S62+S65+S69+S71+S75+S78+S81+S84+S87+S95+S98+S103+S106+S109+S112+S115+S123+S126+S131+S136+S139+S142+S145+S152+S155+S158+S165+S168+S171+S174+S177+S186+S189+S192+S195+S198+S201+S205+S208+S217+S220+S223+S226+S231+S234+S237</f>
        <v>6875.88</v>
      </c>
      <c r="T7" s="7"/>
      <c r="U7" s="14"/>
    </row>
    <row r="8" spans="1:21">
      <c r="A8" s="4" t="s">
        <v>28</v>
      </c>
      <c r="B8" s="6"/>
      <c r="C8" s="6"/>
      <c r="D8" s="7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7"/>
      <c r="Q8" s="7"/>
      <c r="R8" s="7"/>
      <c r="S8" s="7"/>
      <c r="T8" s="7"/>
      <c r="U8" s="14"/>
    </row>
    <row r="9" spans="1:21">
      <c r="A9" s="6" t="s">
        <v>28</v>
      </c>
      <c r="B9" s="6">
        <v>602001</v>
      </c>
      <c r="C9" s="6"/>
      <c r="D9" s="7"/>
      <c r="E9" s="5"/>
      <c r="F9" s="5"/>
      <c r="G9" s="5"/>
      <c r="H9" s="5"/>
      <c r="I9" s="5"/>
      <c r="J9" s="5"/>
      <c r="K9" s="7">
        <v>1</v>
      </c>
      <c r="L9" s="7"/>
      <c r="M9" s="7">
        <f>K9+L9</f>
        <v>1</v>
      </c>
      <c r="N9" s="7">
        <f>D9+G9+J9+M9</f>
        <v>1</v>
      </c>
      <c r="O9" s="7">
        <f>N9*0.6</f>
        <v>0.6</v>
      </c>
      <c r="P9" s="7"/>
      <c r="Q9" s="7">
        <f>O9-P9</f>
        <v>0.6</v>
      </c>
      <c r="R9" s="7">
        <v>0.6</v>
      </c>
      <c r="S9" s="7">
        <f>O9+Q9</f>
        <v>1.2</v>
      </c>
      <c r="T9" s="7"/>
      <c r="U9" s="14"/>
    </row>
    <row r="10" spans="1:21">
      <c r="A10" s="6" t="s">
        <v>29</v>
      </c>
      <c r="B10" s="6"/>
      <c r="C10" s="6"/>
      <c r="D10" s="7"/>
      <c r="E10" s="5"/>
      <c r="F10" s="5"/>
      <c r="G10" s="5"/>
      <c r="H10" s="5"/>
      <c r="I10" s="5"/>
      <c r="J10" s="5"/>
      <c r="K10" s="7">
        <f>K9</f>
        <v>1</v>
      </c>
      <c r="L10" s="7"/>
      <c r="M10" s="7">
        <f>M9</f>
        <v>1</v>
      </c>
      <c r="N10" s="7">
        <f t="shared" ref="N10:N73" si="1">D10+G10+J10+M10</f>
        <v>1</v>
      </c>
      <c r="O10" s="7">
        <f t="shared" ref="O10:O73" si="2">N10*0.6</f>
        <v>0.6</v>
      </c>
      <c r="P10" s="7"/>
      <c r="Q10" s="7">
        <f t="shared" ref="Q10:Q74" si="3">O10-P10</f>
        <v>0.6</v>
      </c>
      <c r="R10" s="7">
        <v>0.6</v>
      </c>
      <c r="S10" s="7">
        <f>O10+Q10</f>
        <v>1.2</v>
      </c>
      <c r="T10" s="7"/>
      <c r="U10" s="14"/>
    </row>
    <row r="11" spans="1:21">
      <c r="A11" s="4" t="s">
        <v>30</v>
      </c>
      <c r="B11" s="6"/>
      <c r="C11" s="6"/>
      <c r="D11" s="7"/>
      <c r="E11" s="5"/>
      <c r="F11" s="5"/>
      <c r="G11" s="5"/>
      <c r="H11" s="5"/>
      <c r="I11" s="5"/>
      <c r="J11" s="5"/>
      <c r="K11" s="5"/>
      <c r="L11" s="5"/>
      <c r="M11" s="7"/>
      <c r="N11" s="7"/>
      <c r="O11" s="7"/>
      <c r="P11" s="7"/>
      <c r="Q11" s="7"/>
      <c r="R11" s="7"/>
      <c r="S11" s="7"/>
      <c r="T11" s="7"/>
      <c r="U11" s="14"/>
    </row>
    <row r="12" spans="1:21">
      <c r="A12" s="6" t="s">
        <v>30</v>
      </c>
      <c r="B12" s="6">
        <v>603001</v>
      </c>
      <c r="C12" s="6"/>
      <c r="D12" s="7"/>
      <c r="E12" s="5"/>
      <c r="F12" s="5"/>
      <c r="G12" s="5"/>
      <c r="H12" s="7">
        <v>1</v>
      </c>
      <c r="I12" s="7"/>
      <c r="J12" s="7">
        <f>H12+I12</f>
        <v>1</v>
      </c>
      <c r="K12" s="7">
        <v>3</v>
      </c>
      <c r="L12" s="7"/>
      <c r="M12" s="7">
        <f t="shared" ref="M12:M19" si="4">K12+L12</f>
        <v>3</v>
      </c>
      <c r="N12" s="7">
        <f>D12+G12+J12+M12</f>
        <v>4</v>
      </c>
      <c r="O12" s="7">
        <f>N12*0.6</f>
        <v>2.4</v>
      </c>
      <c r="P12" s="7">
        <v>1.2</v>
      </c>
      <c r="Q12" s="7">
        <f>O12-P12</f>
        <v>1.2</v>
      </c>
      <c r="R12" s="7">
        <v>2.4</v>
      </c>
      <c r="S12" s="7">
        <f t="shared" ref="S12:S75" si="5">O12+Q12</f>
        <v>3.6</v>
      </c>
      <c r="T12" s="7"/>
      <c r="U12" s="14"/>
    </row>
    <row r="13" spans="1:21">
      <c r="A13" s="6" t="s">
        <v>29</v>
      </c>
      <c r="B13" s="6"/>
      <c r="C13" s="6"/>
      <c r="D13" s="7"/>
      <c r="E13" s="5"/>
      <c r="F13" s="5"/>
      <c r="G13" s="5"/>
      <c r="H13" s="7">
        <f t="shared" ref="H13:M13" si="6">SUM(H12)</f>
        <v>1</v>
      </c>
      <c r="I13" s="7"/>
      <c r="J13" s="7">
        <f t="shared" ref="J13:J75" si="7">H13+I13</f>
        <v>1</v>
      </c>
      <c r="K13" s="7">
        <f>SUM(K12)</f>
        <v>3</v>
      </c>
      <c r="L13" s="7"/>
      <c r="M13" s="7">
        <f>SUM(M12)</f>
        <v>3</v>
      </c>
      <c r="N13" s="7">
        <f>D13+G13+J13+M13</f>
        <v>4</v>
      </c>
      <c r="O13" s="7">
        <f>N13*0.6</f>
        <v>2.4</v>
      </c>
      <c r="P13" s="7">
        <f>P12</f>
        <v>1.2</v>
      </c>
      <c r="Q13" s="7">
        <f>O13-P13</f>
        <v>1.2</v>
      </c>
      <c r="R13" s="7">
        <v>2.4</v>
      </c>
      <c r="S13" s="7">
        <f>O13+Q13</f>
        <v>3.6</v>
      </c>
      <c r="T13" s="7"/>
      <c r="U13" s="14"/>
    </row>
    <row r="14" spans="1:21">
      <c r="A14" s="8" t="s">
        <v>31</v>
      </c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4"/>
    </row>
    <row r="15" spans="1:21">
      <c r="A15" s="8" t="s">
        <v>32</v>
      </c>
      <c r="B15" s="9">
        <v>604001</v>
      </c>
      <c r="C15" s="7"/>
      <c r="D15" s="7"/>
      <c r="E15" s="7"/>
      <c r="F15" s="7"/>
      <c r="G15" s="7"/>
      <c r="H15" s="7"/>
      <c r="I15" s="7"/>
      <c r="J15" s="7"/>
      <c r="K15" s="7">
        <v>7</v>
      </c>
      <c r="L15" s="7">
        <v>5</v>
      </c>
      <c r="M15" s="7">
        <f>K15+L15</f>
        <v>12</v>
      </c>
      <c r="N15" s="7">
        <f>D15+G15+J15+M15</f>
        <v>12</v>
      </c>
      <c r="O15" s="7">
        <f>N15*0.6</f>
        <v>7.2</v>
      </c>
      <c r="P15" s="7"/>
      <c r="Q15" s="7">
        <f>O15-P15</f>
        <v>7.2</v>
      </c>
      <c r="R15" s="7">
        <v>7.2</v>
      </c>
      <c r="S15" s="7">
        <f>O15+Q15</f>
        <v>14.4</v>
      </c>
      <c r="T15" s="7"/>
      <c r="U15" s="14"/>
    </row>
    <row r="16" spans="1:21">
      <c r="A16" s="10" t="s">
        <v>33</v>
      </c>
      <c r="B16" s="9">
        <v>604003</v>
      </c>
      <c r="C16" s="7"/>
      <c r="D16" s="7"/>
      <c r="E16" s="7">
        <v>2</v>
      </c>
      <c r="F16" s="7"/>
      <c r="G16" s="7">
        <f>E16+F16</f>
        <v>2</v>
      </c>
      <c r="H16" s="7">
        <v>5</v>
      </c>
      <c r="I16" s="7">
        <v>1</v>
      </c>
      <c r="J16" s="7">
        <f>H16+I16</f>
        <v>6</v>
      </c>
      <c r="K16" s="7">
        <v>7</v>
      </c>
      <c r="L16" s="7"/>
      <c r="M16" s="7">
        <f>K16+L16</f>
        <v>7</v>
      </c>
      <c r="N16" s="7">
        <f>D16+G16+J16+M16</f>
        <v>15</v>
      </c>
      <c r="O16" s="7">
        <f>N16*0.6</f>
        <v>9</v>
      </c>
      <c r="P16" s="7">
        <v>10.74</v>
      </c>
      <c r="Q16" s="7">
        <f>O16-P16</f>
        <v>-1.74</v>
      </c>
      <c r="R16" s="7">
        <v>9</v>
      </c>
      <c r="S16" s="7">
        <f>O16+Q16</f>
        <v>7.26</v>
      </c>
      <c r="T16" s="7"/>
      <c r="U16" s="14"/>
    </row>
    <row r="17" spans="1:21">
      <c r="A17" s="10" t="s">
        <v>34</v>
      </c>
      <c r="B17" s="9">
        <v>604004</v>
      </c>
      <c r="C17" s="7">
        <v>42</v>
      </c>
      <c r="D17" s="7">
        <f>C17</f>
        <v>42</v>
      </c>
      <c r="E17" s="7">
        <v>7</v>
      </c>
      <c r="F17" s="7"/>
      <c r="G17" s="7">
        <f t="shared" ref="G17:G80" si="8">E17+F17</f>
        <v>7</v>
      </c>
      <c r="H17" s="7">
        <v>21</v>
      </c>
      <c r="I17" s="7"/>
      <c r="J17" s="7">
        <f>H17+I17</f>
        <v>21</v>
      </c>
      <c r="K17" s="7">
        <v>20</v>
      </c>
      <c r="L17" s="7"/>
      <c r="M17" s="7">
        <f>K17+L17</f>
        <v>20</v>
      </c>
      <c r="N17" s="7">
        <f>D17+G17+J17+M17</f>
        <v>90</v>
      </c>
      <c r="O17" s="7">
        <f>N17*0.6</f>
        <v>54</v>
      </c>
      <c r="P17" s="7">
        <v>94.26</v>
      </c>
      <c r="Q17" s="7">
        <f>O17-P17</f>
        <v>-40.26</v>
      </c>
      <c r="R17" s="7">
        <v>54</v>
      </c>
      <c r="S17" s="7">
        <f>O17+Q17</f>
        <v>13.74</v>
      </c>
      <c r="T17" s="7"/>
      <c r="U17" s="14"/>
    </row>
    <row r="18" spans="1:21">
      <c r="A18" s="10" t="s">
        <v>35</v>
      </c>
      <c r="B18" s="9">
        <v>604006</v>
      </c>
      <c r="C18" s="7">
        <v>142</v>
      </c>
      <c r="D18" s="7">
        <f t="shared" ref="D18:D78" si="9">C18</f>
        <v>142</v>
      </c>
      <c r="E18" s="7">
        <v>156</v>
      </c>
      <c r="F18" s="7">
        <v>29</v>
      </c>
      <c r="G18" s="7">
        <f>E18+F18</f>
        <v>185</v>
      </c>
      <c r="H18" s="7">
        <v>103</v>
      </c>
      <c r="I18" s="7">
        <v>14</v>
      </c>
      <c r="J18" s="7">
        <f>H18+I18</f>
        <v>117</v>
      </c>
      <c r="K18" s="7">
        <v>46</v>
      </c>
      <c r="L18" s="7">
        <v>13</v>
      </c>
      <c r="M18" s="7">
        <f>K18+L18</f>
        <v>59</v>
      </c>
      <c r="N18" s="7">
        <f>D18+G18+J18+M18</f>
        <v>503</v>
      </c>
      <c r="O18" s="7">
        <f>N18*0.6</f>
        <v>301.8</v>
      </c>
      <c r="P18" s="7">
        <v>247.26</v>
      </c>
      <c r="Q18" s="7">
        <f>O18-P18</f>
        <v>54.54</v>
      </c>
      <c r="R18" s="7">
        <v>301.8</v>
      </c>
      <c r="S18" s="7">
        <f>O18+Q18</f>
        <v>356.34</v>
      </c>
      <c r="T18" s="7"/>
      <c r="U18" s="14"/>
    </row>
    <row r="19" spans="1:21">
      <c r="A19" s="10" t="s">
        <v>36</v>
      </c>
      <c r="B19" s="9">
        <v>604007</v>
      </c>
      <c r="C19" s="7">
        <v>73</v>
      </c>
      <c r="D19" s="7">
        <f>C19</f>
        <v>73</v>
      </c>
      <c r="E19" s="7">
        <v>86</v>
      </c>
      <c r="F19" s="7">
        <v>100</v>
      </c>
      <c r="G19" s="7">
        <f>E19+F19</f>
        <v>186</v>
      </c>
      <c r="H19" s="7">
        <v>132</v>
      </c>
      <c r="I19" s="7">
        <v>90</v>
      </c>
      <c r="J19" s="7">
        <f>H19+I19</f>
        <v>222</v>
      </c>
      <c r="K19" s="7">
        <v>105</v>
      </c>
      <c r="L19" s="7">
        <v>74</v>
      </c>
      <c r="M19" s="7">
        <f>K19+L19</f>
        <v>179</v>
      </c>
      <c r="N19" s="7">
        <f>D19+G19+J19+M19</f>
        <v>660</v>
      </c>
      <c r="O19" s="7">
        <f>N19*0.6</f>
        <v>396</v>
      </c>
      <c r="P19" s="7">
        <v>392.64</v>
      </c>
      <c r="Q19" s="7">
        <f>O19-P19</f>
        <v>3.36000000000001</v>
      </c>
      <c r="R19" s="7">
        <v>396</v>
      </c>
      <c r="S19" s="7">
        <f>O19+Q19</f>
        <v>399.36</v>
      </c>
      <c r="T19" s="7"/>
      <c r="U19" s="14"/>
    </row>
    <row r="20" spans="1:21">
      <c r="A20" s="10" t="s">
        <v>37</v>
      </c>
      <c r="B20" s="9">
        <v>604002</v>
      </c>
      <c r="C20" s="7"/>
      <c r="D20" s="7"/>
      <c r="E20" s="7"/>
      <c r="F20" s="7"/>
      <c r="G20" s="7"/>
      <c r="H20" s="7"/>
      <c r="I20" s="7">
        <v>1</v>
      </c>
      <c r="J20" s="7">
        <f>H20+I20</f>
        <v>1</v>
      </c>
      <c r="K20" s="7"/>
      <c r="L20" s="7"/>
      <c r="M20" s="7"/>
      <c r="N20" s="7">
        <f>D20+G20+J20+M20</f>
        <v>1</v>
      </c>
      <c r="O20" s="7">
        <f>N20*0.6</f>
        <v>0.6</v>
      </c>
      <c r="P20" s="7">
        <v>1.2</v>
      </c>
      <c r="Q20" s="7">
        <f>O20-P20</f>
        <v>-0.6</v>
      </c>
      <c r="R20" s="7">
        <v>0.6</v>
      </c>
      <c r="S20" s="7">
        <f>O20+Q20</f>
        <v>0</v>
      </c>
      <c r="T20" s="7"/>
      <c r="U20" s="14"/>
    </row>
    <row r="21" spans="1:21">
      <c r="A21" s="10" t="s">
        <v>29</v>
      </c>
      <c r="B21" s="9"/>
      <c r="C21" s="7">
        <f>SUM(C15:C20)</f>
        <v>257</v>
      </c>
      <c r="D21" s="7">
        <f>C21</f>
        <v>257</v>
      </c>
      <c r="E21" s="7">
        <f t="shared" ref="E21:M21" si="10">SUM(E15:E20)</f>
        <v>251</v>
      </c>
      <c r="F21" s="7">
        <f>SUM(F15:F20)</f>
        <v>129</v>
      </c>
      <c r="G21" s="7">
        <f>E21+F21</f>
        <v>380</v>
      </c>
      <c r="H21" s="7">
        <f>SUM(H15:H20)</f>
        <v>261</v>
      </c>
      <c r="I21" s="7">
        <f>SUM(I15:I20)</f>
        <v>106</v>
      </c>
      <c r="J21" s="7">
        <f>H21+I21</f>
        <v>367</v>
      </c>
      <c r="K21" s="7">
        <f>SUM(K15:K20)</f>
        <v>185</v>
      </c>
      <c r="L21" s="7">
        <f>SUM(L15:L20)</f>
        <v>92</v>
      </c>
      <c r="M21" s="7">
        <f>SUM(M15:M20)</f>
        <v>277</v>
      </c>
      <c r="N21" s="7">
        <f>D21+G21+J21+M21</f>
        <v>1281</v>
      </c>
      <c r="O21" s="7">
        <f>N21*0.6</f>
        <v>768.6</v>
      </c>
      <c r="P21" s="7">
        <f>SUM(P15:P20)</f>
        <v>746.1</v>
      </c>
      <c r="Q21" s="7">
        <f>O21-P21</f>
        <v>22.5</v>
      </c>
      <c r="R21" s="7">
        <v>768.6</v>
      </c>
      <c r="S21" s="7">
        <f>O21+Q21</f>
        <v>791.1</v>
      </c>
      <c r="T21" s="7"/>
      <c r="U21" s="14"/>
    </row>
    <row r="22" spans="1:21">
      <c r="A22" s="8" t="s">
        <v>38</v>
      </c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4"/>
    </row>
    <row r="23" spans="1:21">
      <c r="A23" s="10" t="s">
        <v>38</v>
      </c>
      <c r="B23" s="9">
        <v>604008</v>
      </c>
      <c r="C23" s="7">
        <v>1</v>
      </c>
      <c r="D23" s="7">
        <f>C23</f>
        <v>1</v>
      </c>
      <c r="E23" s="7"/>
      <c r="F23" s="7"/>
      <c r="G23" s="7"/>
      <c r="H23" s="7">
        <v>1</v>
      </c>
      <c r="I23" s="7"/>
      <c r="J23" s="7">
        <f>H23+I23</f>
        <v>1</v>
      </c>
      <c r="K23" s="7"/>
      <c r="L23" s="7"/>
      <c r="M23" s="7"/>
      <c r="N23" s="7">
        <f>D23+G23+J23+M23</f>
        <v>2</v>
      </c>
      <c r="O23" s="7">
        <f>N23*0.6</f>
        <v>1.2</v>
      </c>
      <c r="P23" s="7">
        <v>2.82</v>
      </c>
      <c r="Q23" s="7">
        <f>O23-P23</f>
        <v>-1.62</v>
      </c>
      <c r="R23" s="7">
        <v>1.2</v>
      </c>
      <c r="S23" s="7">
        <v>0</v>
      </c>
      <c r="T23" s="7">
        <v>0.42</v>
      </c>
      <c r="U23" s="14" t="s">
        <v>39</v>
      </c>
    </row>
    <row r="24" spans="1:21">
      <c r="A24" s="10" t="s">
        <v>29</v>
      </c>
      <c r="B24" s="9"/>
      <c r="C24" s="7">
        <f>SUM(C23)</f>
        <v>1</v>
      </c>
      <c r="D24" s="7">
        <f>C24</f>
        <v>1</v>
      </c>
      <c r="E24" s="7"/>
      <c r="F24" s="7"/>
      <c r="G24" s="7"/>
      <c r="H24" s="7">
        <f>SUM(H23)</f>
        <v>1</v>
      </c>
      <c r="I24" s="7"/>
      <c r="J24" s="7">
        <f>H24+I24</f>
        <v>1</v>
      </c>
      <c r="K24" s="7"/>
      <c r="L24" s="7"/>
      <c r="M24" s="7"/>
      <c r="N24" s="7">
        <f>D24+G24+J24+M24</f>
        <v>2</v>
      </c>
      <c r="O24" s="7">
        <f>N24*0.6</f>
        <v>1.2</v>
      </c>
      <c r="P24" s="7">
        <f>P23</f>
        <v>2.82</v>
      </c>
      <c r="Q24" s="7">
        <f>O24-P24</f>
        <v>-1.62</v>
      </c>
      <c r="R24" s="7">
        <v>1.2</v>
      </c>
      <c r="S24" s="7">
        <v>0</v>
      </c>
      <c r="T24" s="7"/>
      <c r="U24" s="14"/>
    </row>
    <row r="25" spans="1:21">
      <c r="A25" s="8" t="s">
        <v>40</v>
      </c>
      <c r="B25" s="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4"/>
    </row>
    <row r="26" spans="1:21">
      <c r="A26" s="10" t="s">
        <v>32</v>
      </c>
      <c r="B26" s="9">
        <v>605001</v>
      </c>
      <c r="C26" s="7"/>
      <c r="D26" s="7"/>
      <c r="E26" s="7"/>
      <c r="F26" s="7"/>
      <c r="G26" s="7"/>
      <c r="H26" s="7"/>
      <c r="I26" s="7"/>
      <c r="J26" s="7"/>
      <c r="K26" s="7">
        <v>2</v>
      </c>
      <c r="L26" s="7"/>
      <c r="M26" s="7">
        <f t="shared" ref="M26:M29" si="11">K26+L26</f>
        <v>2</v>
      </c>
      <c r="N26" s="7">
        <f>D26+G26+J26+M26</f>
        <v>2</v>
      </c>
      <c r="O26" s="7">
        <f>N26*0.6</f>
        <v>1.2</v>
      </c>
      <c r="P26" s="7"/>
      <c r="Q26" s="7">
        <f>O26-P26</f>
        <v>1.2</v>
      </c>
      <c r="R26" s="7">
        <v>1.2</v>
      </c>
      <c r="S26" s="7">
        <f>O26+Q26</f>
        <v>2.4</v>
      </c>
      <c r="T26" s="7"/>
      <c r="U26" s="14"/>
    </row>
    <row r="27" spans="1:21">
      <c r="A27" s="10" t="s">
        <v>41</v>
      </c>
      <c r="B27" s="9">
        <v>605002</v>
      </c>
      <c r="C27" s="7"/>
      <c r="D27" s="7"/>
      <c r="E27" s="7"/>
      <c r="F27" s="7"/>
      <c r="G27" s="7"/>
      <c r="H27" s="7"/>
      <c r="I27" s="7"/>
      <c r="J27" s="7"/>
      <c r="K27" s="7">
        <v>2</v>
      </c>
      <c r="L27" s="7"/>
      <c r="M27" s="7">
        <f>K27+L27</f>
        <v>2</v>
      </c>
      <c r="N27" s="7">
        <f>D27+G27+J27+M27</f>
        <v>2</v>
      </c>
      <c r="O27" s="7">
        <f>N27*0.6</f>
        <v>1.2</v>
      </c>
      <c r="P27" s="7"/>
      <c r="Q27" s="7">
        <f>O27-P27</f>
        <v>1.2</v>
      </c>
      <c r="R27" s="7">
        <v>1.2</v>
      </c>
      <c r="S27" s="7">
        <f>O27+Q27</f>
        <v>2.4</v>
      </c>
      <c r="T27" s="7"/>
      <c r="U27" s="14"/>
    </row>
    <row r="28" spans="1:21">
      <c r="A28" s="10" t="s">
        <v>42</v>
      </c>
      <c r="B28" s="9">
        <v>605003</v>
      </c>
      <c r="C28" s="7"/>
      <c r="D28" s="7"/>
      <c r="E28" s="7"/>
      <c r="F28" s="7"/>
      <c r="G28" s="7"/>
      <c r="H28" s="7"/>
      <c r="I28" s="7"/>
      <c r="J28" s="7"/>
      <c r="K28" s="7">
        <v>1</v>
      </c>
      <c r="L28" s="7"/>
      <c r="M28" s="7">
        <f>K28+L28</f>
        <v>1</v>
      </c>
      <c r="N28" s="7">
        <f>D28+G28+J28+M28</f>
        <v>1</v>
      </c>
      <c r="O28" s="7">
        <f>N28*0.6</f>
        <v>0.6</v>
      </c>
      <c r="P28" s="7"/>
      <c r="Q28" s="7">
        <f>O28-P28</f>
        <v>0.6</v>
      </c>
      <c r="R28" s="7">
        <v>0.6</v>
      </c>
      <c r="S28" s="7">
        <f>O28+Q28</f>
        <v>1.2</v>
      </c>
      <c r="T28" s="7"/>
      <c r="U28" s="14"/>
    </row>
    <row r="29" spans="1:21">
      <c r="A29" s="10" t="s">
        <v>43</v>
      </c>
      <c r="B29" s="9">
        <v>605005</v>
      </c>
      <c r="C29" s="7"/>
      <c r="D29" s="7"/>
      <c r="E29" s="7"/>
      <c r="F29" s="7"/>
      <c r="G29" s="7"/>
      <c r="H29" s="7"/>
      <c r="I29" s="7"/>
      <c r="J29" s="7"/>
      <c r="K29" s="7"/>
      <c r="L29" s="7">
        <v>5</v>
      </c>
      <c r="M29" s="7">
        <f>K29+L29</f>
        <v>5</v>
      </c>
      <c r="N29" s="7">
        <f>D29+G29+J29+M29</f>
        <v>5</v>
      </c>
      <c r="O29" s="7">
        <f>N29*0.6</f>
        <v>3</v>
      </c>
      <c r="P29" s="7"/>
      <c r="Q29" s="7">
        <f>O29-P29</f>
        <v>3</v>
      </c>
      <c r="R29" s="7">
        <v>3</v>
      </c>
      <c r="S29" s="7">
        <f>O29+Q29</f>
        <v>6</v>
      </c>
      <c r="T29" s="7"/>
      <c r="U29" s="14"/>
    </row>
    <row r="30" spans="1:21">
      <c r="A30" s="10" t="s">
        <v>29</v>
      </c>
      <c r="B30" s="9"/>
      <c r="C30" s="7"/>
      <c r="D30" s="7"/>
      <c r="E30" s="7"/>
      <c r="F30" s="7"/>
      <c r="G30" s="7"/>
      <c r="H30" s="7"/>
      <c r="I30" s="7"/>
      <c r="J30" s="7"/>
      <c r="K30" s="7">
        <f t="shared" ref="K30:M30" si="12">SUM(K26:K29)</f>
        <v>5</v>
      </c>
      <c r="L30" s="7">
        <f>SUM(L26:L29)</f>
        <v>5</v>
      </c>
      <c r="M30" s="7">
        <f>SUM(M26:M29)</f>
        <v>10</v>
      </c>
      <c r="N30" s="7">
        <f>D30+G30+J30+M30</f>
        <v>10</v>
      </c>
      <c r="O30" s="7">
        <f>N30*0.6</f>
        <v>6</v>
      </c>
      <c r="P30" s="7"/>
      <c r="Q30" s="7">
        <f>O30-P30</f>
        <v>6</v>
      </c>
      <c r="R30" s="7">
        <v>6</v>
      </c>
      <c r="S30" s="7">
        <f>O30+Q30</f>
        <v>12</v>
      </c>
      <c r="T30" s="7"/>
      <c r="U30" s="14"/>
    </row>
    <row r="31" spans="1:21">
      <c r="A31" s="8" t="s">
        <v>44</v>
      </c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14"/>
    </row>
    <row r="32" spans="1:21">
      <c r="A32" s="10" t="s">
        <v>44</v>
      </c>
      <c r="B32" s="9">
        <v>605004</v>
      </c>
      <c r="C32" s="7"/>
      <c r="D32" s="7"/>
      <c r="E32" s="7"/>
      <c r="F32" s="7"/>
      <c r="G32" s="7"/>
      <c r="H32" s="7">
        <v>3</v>
      </c>
      <c r="I32" s="7">
        <v>1</v>
      </c>
      <c r="J32" s="7">
        <f>H32+I32</f>
        <v>4</v>
      </c>
      <c r="K32" s="7">
        <v>5</v>
      </c>
      <c r="L32" s="7"/>
      <c r="M32" s="7">
        <f>K32+L32</f>
        <v>5</v>
      </c>
      <c r="N32" s="7">
        <f>D32+G32+J32+M32</f>
        <v>9</v>
      </c>
      <c r="O32" s="7">
        <f>N32*0.6</f>
        <v>5.4</v>
      </c>
      <c r="P32" s="7">
        <v>4.8</v>
      </c>
      <c r="Q32" s="7">
        <f>O32-P32</f>
        <v>0.6</v>
      </c>
      <c r="R32" s="7">
        <v>5.4</v>
      </c>
      <c r="S32" s="7">
        <f>O32+Q32</f>
        <v>6</v>
      </c>
      <c r="T32" s="7"/>
      <c r="U32" s="14"/>
    </row>
    <row r="33" spans="1:21">
      <c r="A33" s="10" t="s">
        <v>29</v>
      </c>
      <c r="B33" s="9"/>
      <c r="C33" s="7"/>
      <c r="D33" s="7"/>
      <c r="E33" s="7"/>
      <c r="F33" s="7"/>
      <c r="G33" s="7"/>
      <c r="H33" s="7">
        <f t="shared" ref="H33:K33" si="13">SUM(H32)</f>
        <v>3</v>
      </c>
      <c r="I33" s="7">
        <f>SUM(I32)</f>
        <v>1</v>
      </c>
      <c r="J33" s="7">
        <f>H33+I33</f>
        <v>4</v>
      </c>
      <c r="K33" s="7">
        <f>SUM(K32)</f>
        <v>5</v>
      </c>
      <c r="L33" s="7"/>
      <c r="M33" s="7">
        <f>SUM(M32)</f>
        <v>5</v>
      </c>
      <c r="N33" s="7">
        <f>D33+G33+J33+M33</f>
        <v>9</v>
      </c>
      <c r="O33" s="7">
        <f>N33*0.6</f>
        <v>5.4</v>
      </c>
      <c r="P33" s="7">
        <f>P32</f>
        <v>4.8</v>
      </c>
      <c r="Q33" s="7">
        <f>O33-P33</f>
        <v>0.6</v>
      </c>
      <c r="R33" s="7">
        <v>5.4</v>
      </c>
      <c r="S33" s="7">
        <f>O33+Q33</f>
        <v>6</v>
      </c>
      <c r="T33" s="7"/>
      <c r="U33" s="14"/>
    </row>
    <row r="34" spans="1:21">
      <c r="A34" s="8" t="s">
        <v>45</v>
      </c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14"/>
    </row>
    <row r="35" spans="1:21">
      <c r="A35" s="10" t="s">
        <v>46</v>
      </c>
      <c r="B35" s="9">
        <v>606002</v>
      </c>
      <c r="C35" s="7">
        <v>4</v>
      </c>
      <c r="D35" s="7">
        <f>C35</f>
        <v>4</v>
      </c>
      <c r="E35" s="7">
        <v>6</v>
      </c>
      <c r="F35" s="7"/>
      <c r="G35" s="7">
        <f>E35+F35</f>
        <v>6</v>
      </c>
      <c r="H35" s="7">
        <v>5</v>
      </c>
      <c r="I35" s="7"/>
      <c r="J35" s="7">
        <f>H35+I35</f>
        <v>5</v>
      </c>
      <c r="K35" s="7">
        <v>5</v>
      </c>
      <c r="L35" s="7">
        <v>1</v>
      </c>
      <c r="M35" s="7">
        <f t="shared" ref="M35:M40" si="14">K35+L35</f>
        <v>6</v>
      </c>
      <c r="N35" s="7">
        <f>D35+G35+J35+M35</f>
        <v>21</v>
      </c>
      <c r="O35" s="7">
        <f>N35*0.6</f>
        <v>12.6</v>
      </c>
      <c r="P35" s="7">
        <v>7.44</v>
      </c>
      <c r="Q35" s="7">
        <f>O35-P35</f>
        <v>5.16</v>
      </c>
      <c r="R35" s="7">
        <v>12.6</v>
      </c>
      <c r="S35" s="7">
        <f>O35+Q35</f>
        <v>17.76</v>
      </c>
      <c r="T35" s="7"/>
      <c r="U35" s="14"/>
    </row>
    <row r="36" spans="1:21">
      <c r="A36" s="10" t="s">
        <v>47</v>
      </c>
      <c r="B36" s="9">
        <v>606003</v>
      </c>
      <c r="C36" s="7"/>
      <c r="D36" s="7"/>
      <c r="E36" s="7">
        <v>6</v>
      </c>
      <c r="F36" s="7"/>
      <c r="G36" s="7">
        <f>E36+F36</f>
        <v>6</v>
      </c>
      <c r="H36" s="7">
        <v>5</v>
      </c>
      <c r="I36" s="7">
        <v>1</v>
      </c>
      <c r="J36" s="7">
        <f>H36+I36</f>
        <v>6</v>
      </c>
      <c r="K36" s="7">
        <v>4</v>
      </c>
      <c r="L36" s="7">
        <v>9</v>
      </c>
      <c r="M36" s="7">
        <f>K36+L36</f>
        <v>13</v>
      </c>
      <c r="N36" s="7">
        <f>D36+G36+J36+M36</f>
        <v>25</v>
      </c>
      <c r="O36" s="7">
        <f>N36*0.6</f>
        <v>15</v>
      </c>
      <c r="P36" s="7">
        <v>13.86</v>
      </c>
      <c r="Q36" s="7">
        <f>O36-P36</f>
        <v>1.14</v>
      </c>
      <c r="R36" s="7">
        <v>15</v>
      </c>
      <c r="S36" s="7">
        <f>O36+Q36</f>
        <v>16.14</v>
      </c>
      <c r="T36" s="7"/>
      <c r="U36" s="14"/>
    </row>
    <row r="37" spans="1:21">
      <c r="A37" s="10" t="s">
        <v>48</v>
      </c>
      <c r="B37" s="9">
        <v>606004</v>
      </c>
      <c r="C37" s="7">
        <v>22</v>
      </c>
      <c r="D37" s="7">
        <f>C37</f>
        <v>22</v>
      </c>
      <c r="E37" s="7">
        <v>28</v>
      </c>
      <c r="F37" s="7"/>
      <c r="G37" s="7">
        <f>E37+F37</f>
        <v>28</v>
      </c>
      <c r="H37" s="7">
        <v>24</v>
      </c>
      <c r="I37" s="7"/>
      <c r="J37" s="7">
        <f>H37+I37</f>
        <v>24</v>
      </c>
      <c r="K37" s="7">
        <v>17</v>
      </c>
      <c r="L37" s="7"/>
      <c r="M37" s="7">
        <f>K37+L37</f>
        <v>17</v>
      </c>
      <c r="N37" s="7">
        <f>D37+G37+J37+M37</f>
        <v>91</v>
      </c>
      <c r="O37" s="7">
        <f>N37*0.6</f>
        <v>54.6</v>
      </c>
      <c r="P37" s="7">
        <v>45.78</v>
      </c>
      <c r="Q37" s="7">
        <f>O37-P37</f>
        <v>8.82</v>
      </c>
      <c r="R37" s="7">
        <v>54.6</v>
      </c>
      <c r="S37" s="7">
        <f>O37+Q37</f>
        <v>63.42</v>
      </c>
      <c r="T37" s="7"/>
      <c r="U37" s="14"/>
    </row>
    <row r="38" spans="1:21">
      <c r="A38" s="10" t="s">
        <v>49</v>
      </c>
      <c r="B38" s="9">
        <v>606005</v>
      </c>
      <c r="C38" s="7">
        <v>6</v>
      </c>
      <c r="D38" s="7">
        <f>C38</f>
        <v>6</v>
      </c>
      <c r="E38" s="7">
        <v>14</v>
      </c>
      <c r="F38" s="7">
        <v>24</v>
      </c>
      <c r="G38" s="7">
        <f>E38+F38</f>
        <v>38</v>
      </c>
      <c r="H38" s="7">
        <v>16</v>
      </c>
      <c r="I38" s="7">
        <v>13</v>
      </c>
      <c r="J38" s="7">
        <f>H38+I38</f>
        <v>29</v>
      </c>
      <c r="K38" s="7">
        <v>14</v>
      </c>
      <c r="L38" s="7">
        <v>24</v>
      </c>
      <c r="M38" s="7">
        <f>K38+L38</f>
        <v>38</v>
      </c>
      <c r="N38" s="7">
        <f>D38+G38+J38+M38</f>
        <v>111</v>
      </c>
      <c r="O38" s="7">
        <f>N38*0.6</f>
        <v>66.6</v>
      </c>
      <c r="P38" s="7">
        <v>44.94</v>
      </c>
      <c r="Q38" s="7">
        <f>O38-P38</f>
        <v>21.66</v>
      </c>
      <c r="R38" s="7">
        <v>66.6</v>
      </c>
      <c r="S38" s="7">
        <f>O38+Q38</f>
        <v>88.26</v>
      </c>
      <c r="T38" s="7"/>
      <c r="U38" s="14"/>
    </row>
    <row r="39" spans="1:21">
      <c r="A39" s="10" t="s">
        <v>50</v>
      </c>
      <c r="B39" s="11">
        <v>606008</v>
      </c>
      <c r="C39" s="7">
        <v>2</v>
      </c>
      <c r="D39" s="7">
        <f>C39</f>
        <v>2</v>
      </c>
      <c r="E39" s="7"/>
      <c r="F39" s="7"/>
      <c r="G39" s="7"/>
      <c r="H39" s="7"/>
      <c r="I39" s="7"/>
      <c r="J39" s="7"/>
      <c r="K39" s="7">
        <v>21</v>
      </c>
      <c r="L39" s="7">
        <v>12</v>
      </c>
      <c r="M39" s="7">
        <f>K39+L39</f>
        <v>33</v>
      </c>
      <c r="N39" s="7">
        <f>D39+G39+J39+M39</f>
        <v>35</v>
      </c>
      <c r="O39" s="7">
        <f>N39*0.6</f>
        <v>21</v>
      </c>
      <c r="P39" s="7">
        <v>1.92</v>
      </c>
      <c r="Q39" s="7">
        <f>O39-P39</f>
        <v>19.08</v>
      </c>
      <c r="R39" s="7">
        <v>21</v>
      </c>
      <c r="S39" s="7">
        <f>O39+Q39</f>
        <v>40.08</v>
      </c>
      <c r="T39" s="7"/>
      <c r="U39" s="14"/>
    </row>
    <row r="40" spans="1:21">
      <c r="A40" s="10" t="s">
        <v>51</v>
      </c>
      <c r="B40" s="11">
        <v>606010</v>
      </c>
      <c r="C40" s="7">
        <v>1</v>
      </c>
      <c r="D40" s="7">
        <f>C40</f>
        <v>1</v>
      </c>
      <c r="E40" s="7">
        <v>1</v>
      </c>
      <c r="F40" s="7">
        <v>4</v>
      </c>
      <c r="G40" s="7">
        <f>E40+F40</f>
        <v>5</v>
      </c>
      <c r="H40" s="7">
        <v>3</v>
      </c>
      <c r="I40" s="7">
        <v>1</v>
      </c>
      <c r="J40" s="7">
        <f>H40+I40</f>
        <v>4</v>
      </c>
      <c r="K40" s="7"/>
      <c r="L40" s="7">
        <v>2</v>
      </c>
      <c r="M40" s="7">
        <f>K40+L40</f>
        <v>2</v>
      </c>
      <c r="N40" s="7">
        <f>D40+G40+J40+M40</f>
        <v>12</v>
      </c>
      <c r="O40" s="7">
        <f>N40*0.6</f>
        <v>7.2</v>
      </c>
      <c r="P40" s="7">
        <v>8.76</v>
      </c>
      <c r="Q40" s="7">
        <f>O40-P40</f>
        <v>-1.56</v>
      </c>
      <c r="R40" s="7">
        <v>7.2</v>
      </c>
      <c r="S40" s="7">
        <f>O40+Q40</f>
        <v>5.64</v>
      </c>
      <c r="T40" s="7"/>
      <c r="U40" s="14"/>
    </row>
    <row r="41" spans="1:21">
      <c r="A41" s="10" t="s">
        <v>29</v>
      </c>
      <c r="B41" s="11"/>
      <c r="C41" s="7">
        <f t="shared" ref="C41:F41" si="15">SUM(C35:C40)</f>
        <v>35</v>
      </c>
      <c r="D41" s="7">
        <f>C41</f>
        <v>35</v>
      </c>
      <c r="E41" s="7">
        <f>SUM(E35:E40)</f>
        <v>55</v>
      </c>
      <c r="F41" s="7">
        <f>SUM(F35:F40)</f>
        <v>28</v>
      </c>
      <c r="G41" s="7">
        <f>E41+F41</f>
        <v>83</v>
      </c>
      <c r="H41" s="7">
        <f t="shared" ref="H41:M41" si="16">SUM(H35:H40)</f>
        <v>53</v>
      </c>
      <c r="I41" s="7">
        <f>SUM(I35:I40)</f>
        <v>15</v>
      </c>
      <c r="J41" s="7">
        <f>H41+I41</f>
        <v>68</v>
      </c>
      <c r="K41" s="7">
        <f>SUM(K35:K40)</f>
        <v>61</v>
      </c>
      <c r="L41" s="7">
        <f>SUM(L35:L40)</f>
        <v>48</v>
      </c>
      <c r="M41" s="7">
        <f>SUM(M35:M40)</f>
        <v>109</v>
      </c>
      <c r="N41" s="7">
        <f>D41+G41+J41+M41</f>
        <v>295</v>
      </c>
      <c r="O41" s="7">
        <f>N41*0.6</f>
        <v>177</v>
      </c>
      <c r="P41" s="7">
        <f>SUM(P35:P40)</f>
        <v>122.7</v>
      </c>
      <c r="Q41" s="7">
        <f>O41-P41</f>
        <v>54.3</v>
      </c>
      <c r="R41" s="7">
        <v>177</v>
      </c>
      <c r="S41" s="7">
        <f>O41+Q41</f>
        <v>231.3</v>
      </c>
      <c r="T41" s="7"/>
      <c r="U41" s="14"/>
    </row>
    <row r="42" spans="1:21">
      <c r="A42" s="8" t="s">
        <v>52</v>
      </c>
      <c r="B42" s="1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4"/>
    </row>
    <row r="43" spans="1:21">
      <c r="A43" s="10" t="s">
        <v>52</v>
      </c>
      <c r="B43" s="11">
        <v>606011</v>
      </c>
      <c r="C43" s="7"/>
      <c r="D43" s="7"/>
      <c r="E43" s="7">
        <v>2</v>
      </c>
      <c r="F43" s="7">
        <v>7</v>
      </c>
      <c r="G43" s="7">
        <f>E43+F43</f>
        <v>9</v>
      </c>
      <c r="H43" s="7"/>
      <c r="I43" s="7"/>
      <c r="J43" s="7"/>
      <c r="K43" s="7">
        <v>1</v>
      </c>
      <c r="L43" s="7">
        <v>3</v>
      </c>
      <c r="M43" s="7">
        <f>K43+L43</f>
        <v>4</v>
      </c>
      <c r="N43" s="7">
        <f>D43+G43+J43+M43</f>
        <v>13</v>
      </c>
      <c r="O43" s="7">
        <f>N43*0.6</f>
        <v>7.8</v>
      </c>
      <c r="P43" s="7">
        <v>4.32</v>
      </c>
      <c r="Q43" s="7">
        <f>O43-P43</f>
        <v>3.48</v>
      </c>
      <c r="R43" s="7">
        <v>7.8</v>
      </c>
      <c r="S43" s="7">
        <f>O43+Q43</f>
        <v>11.28</v>
      </c>
      <c r="T43" s="7"/>
      <c r="U43" s="14"/>
    </row>
    <row r="44" spans="1:21">
      <c r="A44" s="10" t="s">
        <v>29</v>
      </c>
      <c r="B44" s="11"/>
      <c r="C44" s="7"/>
      <c r="D44" s="7"/>
      <c r="E44" s="7">
        <f>E43</f>
        <v>2</v>
      </c>
      <c r="F44" s="7">
        <f>F43</f>
        <v>7</v>
      </c>
      <c r="G44" s="7">
        <f>E44+F44</f>
        <v>9</v>
      </c>
      <c r="H44" s="7"/>
      <c r="I44" s="7"/>
      <c r="J44" s="7"/>
      <c r="K44" s="7">
        <f t="shared" ref="K44:P44" si="17">K43</f>
        <v>1</v>
      </c>
      <c r="L44" s="7">
        <f>L43</f>
        <v>3</v>
      </c>
      <c r="M44" s="7">
        <f>M43</f>
        <v>4</v>
      </c>
      <c r="N44" s="7">
        <f>D44+G44+J44+M44</f>
        <v>13</v>
      </c>
      <c r="O44" s="7">
        <f>N44*0.6</f>
        <v>7.8</v>
      </c>
      <c r="P44" s="7">
        <f>P43</f>
        <v>4.32</v>
      </c>
      <c r="Q44" s="7">
        <f>O44-P44</f>
        <v>3.48</v>
      </c>
      <c r="R44" s="7">
        <v>7.8</v>
      </c>
      <c r="S44" s="7">
        <f>O44+Q44</f>
        <v>11.28</v>
      </c>
      <c r="T44" s="7"/>
      <c r="U44" s="14"/>
    </row>
    <row r="45" spans="1:21">
      <c r="A45" s="8" t="s">
        <v>53</v>
      </c>
      <c r="B45" s="1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4"/>
    </row>
    <row r="46" spans="1:21">
      <c r="A46" s="10" t="s">
        <v>53</v>
      </c>
      <c r="B46" s="11">
        <v>606009</v>
      </c>
      <c r="C46" s="7">
        <v>5</v>
      </c>
      <c r="D46" s="7">
        <f>C46</f>
        <v>5</v>
      </c>
      <c r="E46" s="7">
        <v>7</v>
      </c>
      <c r="F46" s="7">
        <v>13</v>
      </c>
      <c r="G46" s="7">
        <f>E46+F46</f>
        <v>20</v>
      </c>
      <c r="H46" s="7">
        <v>11</v>
      </c>
      <c r="I46" s="7"/>
      <c r="J46" s="7">
        <f>H46+I46</f>
        <v>11</v>
      </c>
      <c r="K46" s="7"/>
      <c r="L46" s="7"/>
      <c r="M46" s="7"/>
      <c r="N46" s="7">
        <f>D46+G46+J46+M46</f>
        <v>36</v>
      </c>
      <c r="O46" s="7">
        <f>N46*0.6</f>
        <v>21.6</v>
      </c>
      <c r="P46" s="7">
        <v>24.3</v>
      </c>
      <c r="Q46" s="7">
        <f>O46-P46</f>
        <v>-2.7</v>
      </c>
      <c r="R46" s="7">
        <v>21.6</v>
      </c>
      <c r="S46" s="7">
        <f>O46+Q46</f>
        <v>18.9</v>
      </c>
      <c r="T46" s="7"/>
      <c r="U46" s="14"/>
    </row>
    <row r="47" spans="1:21">
      <c r="A47" s="10" t="s">
        <v>29</v>
      </c>
      <c r="B47" s="11"/>
      <c r="C47" s="7">
        <f t="shared" ref="C47:F47" si="18">SUM(C46)</f>
        <v>5</v>
      </c>
      <c r="D47" s="7">
        <f>C47</f>
        <v>5</v>
      </c>
      <c r="E47" s="7">
        <f>SUM(E46)</f>
        <v>7</v>
      </c>
      <c r="F47" s="7">
        <f>SUM(F46)</f>
        <v>13</v>
      </c>
      <c r="G47" s="7">
        <f>E47+F47</f>
        <v>20</v>
      </c>
      <c r="H47" s="7">
        <f>SUM(H46)</f>
        <v>11</v>
      </c>
      <c r="I47" s="7"/>
      <c r="J47" s="7">
        <f>H47+I47</f>
        <v>11</v>
      </c>
      <c r="K47" s="7"/>
      <c r="L47" s="7"/>
      <c r="M47" s="7"/>
      <c r="N47" s="7">
        <f>D47+G47+J47+M47</f>
        <v>36</v>
      </c>
      <c r="O47" s="7">
        <f>N47*0.6</f>
        <v>21.6</v>
      </c>
      <c r="P47" s="7">
        <v>24.3</v>
      </c>
      <c r="Q47" s="7">
        <f>O47-P47</f>
        <v>-2.7</v>
      </c>
      <c r="R47" s="7">
        <v>21.6</v>
      </c>
      <c r="S47" s="7">
        <f>O47+Q47</f>
        <v>18.9</v>
      </c>
      <c r="T47" s="7"/>
      <c r="U47" s="14"/>
    </row>
    <row r="48" spans="1:21">
      <c r="A48" s="8" t="s">
        <v>54</v>
      </c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4"/>
    </row>
    <row r="49" spans="1:21">
      <c r="A49" s="10" t="s">
        <v>54</v>
      </c>
      <c r="B49" s="11">
        <v>606007</v>
      </c>
      <c r="C49" s="7">
        <v>11</v>
      </c>
      <c r="D49" s="7">
        <f>C49</f>
        <v>11</v>
      </c>
      <c r="E49" s="7">
        <v>22</v>
      </c>
      <c r="F49" s="7">
        <v>9</v>
      </c>
      <c r="G49" s="7">
        <f>E49+F49</f>
        <v>31</v>
      </c>
      <c r="H49" s="7">
        <v>5</v>
      </c>
      <c r="I49" s="7">
        <v>6</v>
      </c>
      <c r="J49" s="7">
        <f>H49+I49</f>
        <v>11</v>
      </c>
      <c r="K49" s="7">
        <v>8</v>
      </c>
      <c r="L49" s="7"/>
      <c r="M49" s="7">
        <f>K49+L49</f>
        <v>8</v>
      </c>
      <c r="N49" s="7">
        <f>D49+G49+J49+M49</f>
        <v>61</v>
      </c>
      <c r="O49" s="7">
        <f>N49*0.6</f>
        <v>36.6</v>
      </c>
      <c r="P49" s="7">
        <v>21.12</v>
      </c>
      <c r="Q49" s="7">
        <f>O49-P49</f>
        <v>15.48</v>
      </c>
      <c r="R49" s="7">
        <v>36.6</v>
      </c>
      <c r="S49" s="7">
        <f>O49+Q49</f>
        <v>52.08</v>
      </c>
      <c r="T49" s="7"/>
      <c r="U49" s="14"/>
    </row>
    <row r="50" spans="1:21">
      <c r="A50" s="10" t="s">
        <v>29</v>
      </c>
      <c r="B50" s="11"/>
      <c r="C50" s="7">
        <f>SUM(C49)</f>
        <v>11</v>
      </c>
      <c r="D50" s="7">
        <f>C50</f>
        <v>11</v>
      </c>
      <c r="E50" s="7">
        <f t="shared" ref="E50:M50" si="19">SUM(E49)</f>
        <v>22</v>
      </c>
      <c r="F50" s="7">
        <f>SUM(F49)</f>
        <v>9</v>
      </c>
      <c r="G50" s="7">
        <f>E50+F50</f>
        <v>31</v>
      </c>
      <c r="H50" s="7">
        <f>SUM(H49)</f>
        <v>5</v>
      </c>
      <c r="I50" s="7">
        <f>SUM(I49)</f>
        <v>6</v>
      </c>
      <c r="J50" s="7">
        <f>H50+I50</f>
        <v>11</v>
      </c>
      <c r="K50" s="7">
        <f>SUM(K49)</f>
        <v>8</v>
      </c>
      <c r="L50" s="7"/>
      <c r="M50" s="7">
        <f>SUM(M49)</f>
        <v>8</v>
      </c>
      <c r="N50" s="7">
        <f>D50+G50+J50+M50</f>
        <v>61</v>
      </c>
      <c r="O50" s="7">
        <f>N50*0.6</f>
        <v>36.6</v>
      </c>
      <c r="P50" s="7">
        <v>21.12</v>
      </c>
      <c r="Q50" s="7">
        <f>O50-P50</f>
        <v>15.48</v>
      </c>
      <c r="R50" s="7">
        <v>36.6</v>
      </c>
      <c r="S50" s="7">
        <f>O50+Q50</f>
        <v>52.08</v>
      </c>
      <c r="T50" s="7"/>
      <c r="U50" s="14"/>
    </row>
    <row r="51" spans="1:21">
      <c r="A51" s="8" t="s">
        <v>55</v>
      </c>
      <c r="B51" s="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4"/>
    </row>
    <row r="52" spans="1:21">
      <c r="A52" s="10" t="s">
        <v>55</v>
      </c>
      <c r="B52" s="11">
        <v>606006</v>
      </c>
      <c r="C52" s="7">
        <v>5</v>
      </c>
      <c r="D52" s="7">
        <f>C52</f>
        <v>5</v>
      </c>
      <c r="E52" s="7"/>
      <c r="F52" s="7"/>
      <c r="G52" s="7"/>
      <c r="H52" s="7">
        <v>5</v>
      </c>
      <c r="I52" s="7">
        <v>3</v>
      </c>
      <c r="J52" s="7">
        <f>H52+I52</f>
        <v>8</v>
      </c>
      <c r="K52" s="7">
        <v>21</v>
      </c>
      <c r="L52" s="7">
        <v>6</v>
      </c>
      <c r="M52" s="7">
        <f t="shared" ref="M52:M58" si="20">K52+L52</f>
        <v>27</v>
      </c>
      <c r="N52" s="7">
        <f>D52+G52+J52+M52</f>
        <v>40</v>
      </c>
      <c r="O52" s="7">
        <f>N52*0.6</f>
        <v>24</v>
      </c>
      <c r="P52" s="7">
        <v>12.48</v>
      </c>
      <c r="Q52" s="7">
        <f>O52-P52</f>
        <v>11.52</v>
      </c>
      <c r="R52" s="7">
        <v>24</v>
      </c>
      <c r="S52" s="7">
        <f>O52+Q52</f>
        <v>35.52</v>
      </c>
      <c r="T52" s="7"/>
      <c r="U52" s="14"/>
    </row>
    <row r="53" spans="1:21">
      <c r="A53" s="10" t="s">
        <v>29</v>
      </c>
      <c r="B53" s="11"/>
      <c r="C53" s="7">
        <f>SUM(C52)</f>
        <v>5</v>
      </c>
      <c r="D53" s="7">
        <f>C53</f>
        <v>5</v>
      </c>
      <c r="E53" s="7"/>
      <c r="F53" s="7"/>
      <c r="G53" s="7"/>
      <c r="H53" s="7">
        <f t="shared" ref="H53:M53" si="21">SUM(H52)</f>
        <v>5</v>
      </c>
      <c r="I53" s="7">
        <f>SUM(I52)</f>
        <v>3</v>
      </c>
      <c r="J53" s="7">
        <f>H53+I53</f>
        <v>8</v>
      </c>
      <c r="K53" s="7">
        <f>SUM(K52)</f>
        <v>21</v>
      </c>
      <c r="L53" s="7">
        <f>SUM(L52)</f>
        <v>6</v>
      </c>
      <c r="M53" s="7">
        <f>SUM(M52)</f>
        <v>27</v>
      </c>
      <c r="N53" s="7">
        <f>D53+G53+J53+M53</f>
        <v>40</v>
      </c>
      <c r="O53" s="7">
        <f>N53*0.6</f>
        <v>24</v>
      </c>
      <c r="P53" s="7">
        <v>12.48</v>
      </c>
      <c r="Q53" s="7">
        <f>O53-P53</f>
        <v>11.52</v>
      </c>
      <c r="R53" s="7">
        <v>24</v>
      </c>
      <c r="S53" s="7">
        <f>O53+Q53</f>
        <v>35.52</v>
      </c>
      <c r="T53" s="7"/>
      <c r="U53" s="14"/>
    </row>
    <row r="54" spans="1:21">
      <c r="A54" s="8" t="s">
        <v>56</v>
      </c>
      <c r="B54" s="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14"/>
    </row>
    <row r="55" spans="1:21">
      <c r="A55" s="10" t="s">
        <v>32</v>
      </c>
      <c r="B55" s="9">
        <v>607001</v>
      </c>
      <c r="C55" s="7"/>
      <c r="D55" s="7"/>
      <c r="E55" s="7"/>
      <c r="F55" s="7"/>
      <c r="G55" s="7"/>
      <c r="H55" s="7"/>
      <c r="I55" s="7"/>
      <c r="J55" s="7">
        <f>H55+I55</f>
        <v>0</v>
      </c>
      <c r="K55" s="7"/>
      <c r="L55" s="7">
        <v>1</v>
      </c>
      <c r="M55" s="7">
        <f>K55+L55</f>
        <v>1</v>
      </c>
      <c r="N55" s="7">
        <f>D55+G55+J55+M55</f>
        <v>1</v>
      </c>
      <c r="O55" s="7">
        <f>N55*0.6</f>
        <v>0.6</v>
      </c>
      <c r="P55" s="7">
        <v>0</v>
      </c>
      <c r="Q55" s="7">
        <f>O55-P55</f>
        <v>0.6</v>
      </c>
      <c r="R55" s="7">
        <v>0.6</v>
      </c>
      <c r="S55" s="7">
        <f>O55+Q55</f>
        <v>1.2</v>
      </c>
      <c r="T55" s="7"/>
      <c r="U55" s="14"/>
    </row>
    <row r="56" spans="1:21">
      <c r="A56" s="10" t="s">
        <v>57</v>
      </c>
      <c r="B56" s="11">
        <v>607002</v>
      </c>
      <c r="C56" s="7">
        <v>0</v>
      </c>
      <c r="D56" s="7"/>
      <c r="E56" s="7">
        <v>6</v>
      </c>
      <c r="F56" s="7">
        <v>1</v>
      </c>
      <c r="G56" s="7">
        <f>E56+F56</f>
        <v>7</v>
      </c>
      <c r="H56" s="7">
        <v>13</v>
      </c>
      <c r="I56" s="7">
        <v>2</v>
      </c>
      <c r="J56" s="7">
        <f>H56+I56</f>
        <v>15</v>
      </c>
      <c r="K56" s="7">
        <v>8</v>
      </c>
      <c r="L56" s="7">
        <v>2</v>
      </c>
      <c r="M56" s="7">
        <f>K56+L56</f>
        <v>10</v>
      </c>
      <c r="N56" s="7">
        <f>D56+G56+J56+M56</f>
        <v>32</v>
      </c>
      <c r="O56" s="7">
        <f>N56*0.6</f>
        <v>19.2</v>
      </c>
      <c r="P56" s="7">
        <v>21.9</v>
      </c>
      <c r="Q56" s="7">
        <f>O56-P56</f>
        <v>-2.7</v>
      </c>
      <c r="R56" s="7">
        <v>19.2</v>
      </c>
      <c r="S56" s="7">
        <f>O56+Q56</f>
        <v>16.5</v>
      </c>
      <c r="T56" s="7"/>
      <c r="U56" s="14"/>
    </row>
    <row r="57" spans="1:21">
      <c r="A57" s="10" t="s">
        <v>58</v>
      </c>
      <c r="B57" s="11">
        <v>607003</v>
      </c>
      <c r="C57" s="7">
        <v>8</v>
      </c>
      <c r="D57" s="7">
        <f>C57</f>
        <v>8</v>
      </c>
      <c r="E57" s="7">
        <v>9</v>
      </c>
      <c r="F57" s="7">
        <v>6</v>
      </c>
      <c r="G57" s="7">
        <f>E57+F57</f>
        <v>15</v>
      </c>
      <c r="H57" s="7">
        <v>25</v>
      </c>
      <c r="I57" s="7">
        <v>7</v>
      </c>
      <c r="J57" s="7">
        <f>H57+I57</f>
        <v>32</v>
      </c>
      <c r="K57" s="7">
        <v>31</v>
      </c>
      <c r="L57" s="7">
        <v>5</v>
      </c>
      <c r="M57" s="7">
        <f>K57+L57</f>
        <v>36</v>
      </c>
      <c r="N57" s="7">
        <f>D57+G57+J57+M57</f>
        <v>91</v>
      </c>
      <c r="O57" s="7">
        <f>N57*0.6</f>
        <v>54.6</v>
      </c>
      <c r="P57" s="7">
        <v>48.54</v>
      </c>
      <c r="Q57" s="7">
        <f>O57-P57</f>
        <v>6.06</v>
      </c>
      <c r="R57" s="7">
        <v>54.6</v>
      </c>
      <c r="S57" s="7">
        <f>O57+Q57</f>
        <v>60.66</v>
      </c>
      <c r="T57" s="7"/>
      <c r="U57" s="14"/>
    </row>
    <row r="58" spans="1:21">
      <c r="A58" s="10" t="s">
        <v>59</v>
      </c>
      <c r="B58" s="11">
        <v>607004</v>
      </c>
      <c r="C58" s="7">
        <v>10</v>
      </c>
      <c r="D58" s="7">
        <f>C58</f>
        <v>10</v>
      </c>
      <c r="E58" s="7">
        <v>14</v>
      </c>
      <c r="F58" s="7">
        <v>4</v>
      </c>
      <c r="G58" s="7">
        <f>E58+F58</f>
        <v>18</v>
      </c>
      <c r="H58" s="7">
        <v>11</v>
      </c>
      <c r="I58" s="7">
        <v>5</v>
      </c>
      <c r="J58" s="7">
        <f>H58+I58</f>
        <v>16</v>
      </c>
      <c r="K58" s="7">
        <v>6</v>
      </c>
      <c r="L58" s="7">
        <v>1</v>
      </c>
      <c r="M58" s="7">
        <f>K58+L58</f>
        <v>7</v>
      </c>
      <c r="N58" s="7">
        <f>D58+G58+J58+M58</f>
        <v>51</v>
      </c>
      <c r="O58" s="7">
        <f>N58*0.6</f>
        <v>30.6</v>
      </c>
      <c r="P58" s="7">
        <v>35.28</v>
      </c>
      <c r="Q58" s="7">
        <f>O58-P58</f>
        <v>-4.68</v>
      </c>
      <c r="R58" s="7">
        <v>30.6</v>
      </c>
      <c r="S58" s="7">
        <f>O58+Q58</f>
        <v>25.92</v>
      </c>
      <c r="T58" s="7"/>
      <c r="U58" s="14"/>
    </row>
    <row r="59" spans="1:21">
      <c r="A59" s="10" t="s">
        <v>29</v>
      </c>
      <c r="B59" s="11"/>
      <c r="C59" s="7">
        <f>SUM(C55:C58)</f>
        <v>18</v>
      </c>
      <c r="D59" s="7">
        <f>C59</f>
        <v>18</v>
      </c>
      <c r="E59" s="7">
        <f t="shared" ref="E59:M59" si="22">SUM(E55:E58)</f>
        <v>29</v>
      </c>
      <c r="F59" s="7">
        <f>SUM(F55:F58)</f>
        <v>11</v>
      </c>
      <c r="G59" s="7">
        <f>E59+F59</f>
        <v>40</v>
      </c>
      <c r="H59" s="7">
        <f>SUM(H55:H58)</f>
        <v>49</v>
      </c>
      <c r="I59" s="7">
        <f>SUM(I55:I58)</f>
        <v>14</v>
      </c>
      <c r="J59" s="7">
        <f>H59+I59</f>
        <v>63</v>
      </c>
      <c r="K59" s="7">
        <f>SUM(K55:K58)</f>
        <v>45</v>
      </c>
      <c r="L59" s="7">
        <f>SUM(L55:L58)</f>
        <v>9</v>
      </c>
      <c r="M59" s="7">
        <f>SUM(M55:M58)</f>
        <v>54</v>
      </c>
      <c r="N59" s="7">
        <f>D59+G59+J59+M59</f>
        <v>175</v>
      </c>
      <c r="O59" s="7">
        <f>N59*0.6</f>
        <v>105</v>
      </c>
      <c r="P59" s="7">
        <f>SUM(P55:P58)</f>
        <v>105.72</v>
      </c>
      <c r="Q59" s="7">
        <f>O59-P59</f>
        <v>-0.719999999999999</v>
      </c>
      <c r="R59" s="7">
        <v>105</v>
      </c>
      <c r="S59" s="7">
        <f>O59+Q59</f>
        <v>104.28</v>
      </c>
      <c r="T59" s="7"/>
      <c r="U59" s="14"/>
    </row>
    <row r="60" spans="1:21">
      <c r="A60" s="8" t="s">
        <v>60</v>
      </c>
      <c r="B60" s="1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4"/>
    </row>
    <row r="61" spans="1:21">
      <c r="A61" s="10" t="s">
        <v>60</v>
      </c>
      <c r="B61" s="11">
        <v>607007</v>
      </c>
      <c r="C61" s="7">
        <v>10</v>
      </c>
      <c r="D61" s="7">
        <f>C61</f>
        <v>10</v>
      </c>
      <c r="E61" s="7">
        <v>9</v>
      </c>
      <c r="F61" s="7">
        <v>10</v>
      </c>
      <c r="G61" s="7">
        <f>E61+F61</f>
        <v>19</v>
      </c>
      <c r="H61" s="7">
        <v>5</v>
      </c>
      <c r="I61" s="7">
        <v>9</v>
      </c>
      <c r="J61" s="7">
        <f>H61+I61</f>
        <v>14</v>
      </c>
      <c r="K61" s="7">
        <v>10</v>
      </c>
      <c r="L61" s="7">
        <v>5</v>
      </c>
      <c r="M61" s="7">
        <f>K61+L61</f>
        <v>15</v>
      </c>
      <c r="N61" s="7">
        <f>D61+G61+J61+M61</f>
        <v>58</v>
      </c>
      <c r="O61" s="7">
        <f>N61*0.6</f>
        <v>34.8</v>
      </c>
      <c r="P61" s="7">
        <v>38.28</v>
      </c>
      <c r="Q61" s="7">
        <f>O61-P61</f>
        <v>-3.48</v>
      </c>
      <c r="R61" s="7">
        <v>34.8</v>
      </c>
      <c r="S61" s="7">
        <f>O61+Q61</f>
        <v>31.32</v>
      </c>
      <c r="T61" s="7"/>
      <c r="U61" s="14"/>
    </row>
    <row r="62" spans="1:21">
      <c r="A62" s="10" t="s">
        <v>29</v>
      </c>
      <c r="B62" s="11"/>
      <c r="C62" s="7">
        <f>SUM(C61)</f>
        <v>10</v>
      </c>
      <c r="D62" s="7">
        <f>C62</f>
        <v>10</v>
      </c>
      <c r="E62" s="7">
        <f t="shared" ref="E62:M62" si="23">SUM(E61)</f>
        <v>9</v>
      </c>
      <c r="F62" s="7">
        <f>SUM(F61)</f>
        <v>10</v>
      </c>
      <c r="G62" s="7">
        <f>E62+F62</f>
        <v>19</v>
      </c>
      <c r="H62" s="7">
        <f>SUM(H61)</f>
        <v>5</v>
      </c>
      <c r="I62" s="7">
        <f>SUM(I61)</f>
        <v>9</v>
      </c>
      <c r="J62" s="7">
        <f>H62+I62</f>
        <v>14</v>
      </c>
      <c r="K62" s="7">
        <f>SUM(K61)</f>
        <v>10</v>
      </c>
      <c r="L62" s="7">
        <f>SUM(L61)</f>
        <v>5</v>
      </c>
      <c r="M62" s="7">
        <f>SUM(M61)</f>
        <v>15</v>
      </c>
      <c r="N62" s="7">
        <f>D62+G62+J62+M62</f>
        <v>58</v>
      </c>
      <c r="O62" s="7">
        <f>N62*0.6</f>
        <v>34.8</v>
      </c>
      <c r="P62" s="7">
        <f>P61</f>
        <v>38.28</v>
      </c>
      <c r="Q62" s="7">
        <f>O62-P62</f>
        <v>-3.48</v>
      </c>
      <c r="R62" s="7">
        <v>34.8</v>
      </c>
      <c r="S62" s="7">
        <f>O62+Q62</f>
        <v>31.32</v>
      </c>
      <c r="T62" s="7"/>
      <c r="U62" s="14"/>
    </row>
    <row r="63" spans="1:21">
      <c r="A63" s="8" t="s">
        <v>61</v>
      </c>
      <c r="B63" s="9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14"/>
    </row>
    <row r="64" spans="1:21">
      <c r="A64" s="10" t="s">
        <v>61</v>
      </c>
      <c r="B64" s="11">
        <v>607005</v>
      </c>
      <c r="C64" s="7">
        <v>4</v>
      </c>
      <c r="D64" s="7">
        <f>C64</f>
        <v>4</v>
      </c>
      <c r="E64" s="7">
        <v>13</v>
      </c>
      <c r="F64" s="7">
        <v>56</v>
      </c>
      <c r="G64" s="7">
        <f>E64+F64</f>
        <v>69</v>
      </c>
      <c r="H64" s="7">
        <v>7</v>
      </c>
      <c r="I64" s="7">
        <v>9</v>
      </c>
      <c r="J64" s="7">
        <f>H64+I64</f>
        <v>16</v>
      </c>
      <c r="K64" s="7">
        <v>25</v>
      </c>
      <c r="L64" s="7">
        <v>30</v>
      </c>
      <c r="M64" s="7">
        <f>K64+L64</f>
        <v>55</v>
      </c>
      <c r="N64" s="7">
        <f>D64+G64+J64+M64</f>
        <v>144</v>
      </c>
      <c r="O64" s="7">
        <f>N64*0.6</f>
        <v>86.4</v>
      </c>
      <c r="P64" s="7">
        <v>14.4</v>
      </c>
      <c r="Q64" s="7">
        <f>O64-P64</f>
        <v>72</v>
      </c>
      <c r="R64" s="7">
        <v>86.4</v>
      </c>
      <c r="S64" s="7">
        <f>O64+Q64</f>
        <v>158.4</v>
      </c>
      <c r="T64" s="7"/>
      <c r="U64" s="14"/>
    </row>
    <row r="65" spans="1:21">
      <c r="A65" s="10" t="s">
        <v>29</v>
      </c>
      <c r="B65" s="11"/>
      <c r="C65" s="7">
        <f>SUM(C64)</f>
        <v>4</v>
      </c>
      <c r="D65" s="7">
        <f>C65</f>
        <v>4</v>
      </c>
      <c r="E65" s="7">
        <f t="shared" ref="E65:M65" si="24">SUM(E64)</f>
        <v>13</v>
      </c>
      <c r="F65" s="7">
        <f>SUM(F64)</f>
        <v>56</v>
      </c>
      <c r="G65" s="7">
        <f>E65+F65</f>
        <v>69</v>
      </c>
      <c r="H65" s="7">
        <f>SUM(H64)</f>
        <v>7</v>
      </c>
      <c r="I65" s="7">
        <f>SUM(I64)</f>
        <v>9</v>
      </c>
      <c r="J65" s="7">
        <f>H65+I65</f>
        <v>16</v>
      </c>
      <c r="K65" s="7">
        <f>SUM(K64)</f>
        <v>25</v>
      </c>
      <c r="L65" s="7">
        <f>SUM(L64)</f>
        <v>30</v>
      </c>
      <c r="M65" s="7">
        <f>SUM(M64)</f>
        <v>55</v>
      </c>
      <c r="N65" s="7">
        <f>D65+G65+J65+M65</f>
        <v>144</v>
      </c>
      <c r="O65" s="7">
        <f>N65*0.6</f>
        <v>86.4</v>
      </c>
      <c r="P65" s="7">
        <v>14.4</v>
      </c>
      <c r="Q65" s="7">
        <f>O65-P65</f>
        <v>72</v>
      </c>
      <c r="R65" s="7">
        <v>86.4</v>
      </c>
      <c r="S65" s="7">
        <f>O65+Q65</f>
        <v>158.4</v>
      </c>
      <c r="T65" s="7"/>
      <c r="U65" s="14"/>
    </row>
    <row r="66" spans="1:21">
      <c r="A66" s="8" t="s">
        <v>62</v>
      </c>
      <c r="B66" s="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14"/>
    </row>
    <row r="67" spans="1:21">
      <c r="A67" s="10" t="s">
        <v>62</v>
      </c>
      <c r="B67" s="11">
        <v>607006</v>
      </c>
      <c r="C67" s="7">
        <v>31</v>
      </c>
      <c r="D67" s="7">
        <f>C67</f>
        <v>31</v>
      </c>
      <c r="E67" s="7">
        <v>36</v>
      </c>
      <c r="F67" s="7">
        <v>36</v>
      </c>
      <c r="G67" s="7">
        <f>E67+F67</f>
        <v>72</v>
      </c>
      <c r="H67" s="7">
        <v>40</v>
      </c>
      <c r="I67" s="7">
        <v>43</v>
      </c>
      <c r="J67" s="7">
        <f>H67+I67</f>
        <v>83</v>
      </c>
      <c r="K67" s="7">
        <v>45</v>
      </c>
      <c r="L67" s="7">
        <v>48</v>
      </c>
      <c r="M67" s="7">
        <f>K67+L67</f>
        <v>93</v>
      </c>
      <c r="N67" s="7">
        <f>D67+G67+J67+M67</f>
        <v>279</v>
      </c>
      <c r="O67" s="7">
        <f>N67*0.6</f>
        <v>167.4</v>
      </c>
      <c r="P67" s="7">
        <v>170.1</v>
      </c>
      <c r="Q67" s="7">
        <f>O67-P67</f>
        <v>-2.69999999999999</v>
      </c>
      <c r="R67" s="7">
        <v>167.4</v>
      </c>
      <c r="S67" s="7">
        <f>O67+Q67</f>
        <v>164.7</v>
      </c>
      <c r="T67" s="7"/>
      <c r="U67" s="14"/>
    </row>
    <row r="68" spans="1:21">
      <c r="A68" s="15" t="s">
        <v>63</v>
      </c>
      <c r="B68" s="11"/>
      <c r="C68" s="7">
        <v>5</v>
      </c>
      <c r="D68" s="7">
        <f>C68</f>
        <v>5</v>
      </c>
      <c r="E68" s="7">
        <v>2</v>
      </c>
      <c r="F68" s="7">
        <v>2</v>
      </c>
      <c r="G68" s="7">
        <f>E68+F68</f>
        <v>4</v>
      </c>
      <c r="H68" s="7"/>
      <c r="I68" s="7"/>
      <c r="J68" s="7">
        <f>H68+I68</f>
        <v>0</v>
      </c>
      <c r="K68" s="7"/>
      <c r="L68" s="7"/>
      <c r="M68" s="7"/>
      <c r="N68" s="7">
        <f>D68+G68+J68+M68</f>
        <v>9</v>
      </c>
      <c r="O68" s="7">
        <f>N68*0.6</f>
        <v>5.4</v>
      </c>
      <c r="P68" s="7">
        <v>25.2</v>
      </c>
      <c r="Q68" s="7">
        <f>O68-P68</f>
        <v>-19.8</v>
      </c>
      <c r="R68" s="7">
        <v>5.4</v>
      </c>
      <c r="S68" s="7">
        <v>0</v>
      </c>
      <c r="T68" s="7"/>
      <c r="U68" s="14"/>
    </row>
    <row r="69" spans="1:21">
      <c r="A69" s="10" t="s">
        <v>29</v>
      </c>
      <c r="B69" s="11"/>
      <c r="C69" s="7">
        <f>SUM(C67)</f>
        <v>31</v>
      </c>
      <c r="D69" s="7">
        <f>C69</f>
        <v>31</v>
      </c>
      <c r="E69" s="7">
        <f t="shared" ref="E69:M69" si="25">SUM(E67)</f>
        <v>36</v>
      </c>
      <c r="F69" s="7">
        <f>SUM(F67)</f>
        <v>36</v>
      </c>
      <c r="G69" s="7">
        <f>E69+F69</f>
        <v>72</v>
      </c>
      <c r="H69" s="7">
        <f>SUM(H67)</f>
        <v>40</v>
      </c>
      <c r="I69" s="7">
        <f>SUM(I67)</f>
        <v>43</v>
      </c>
      <c r="J69" s="7">
        <f>H69+I69</f>
        <v>83</v>
      </c>
      <c r="K69" s="7">
        <f>SUM(K67)</f>
        <v>45</v>
      </c>
      <c r="L69" s="7">
        <f>SUM(L67)</f>
        <v>48</v>
      </c>
      <c r="M69" s="7">
        <f>SUM(M67)</f>
        <v>93</v>
      </c>
      <c r="N69" s="7">
        <f>D69+G69+J69+M69</f>
        <v>279</v>
      </c>
      <c r="O69" s="7">
        <f>N69*0.6</f>
        <v>167.4</v>
      </c>
      <c r="P69" s="7">
        <v>170.1</v>
      </c>
      <c r="Q69" s="7">
        <f>O69-P69</f>
        <v>-2.69999999999999</v>
      </c>
      <c r="R69" s="7">
        <v>167.4</v>
      </c>
      <c r="S69" s="7">
        <f>O69+Q69</f>
        <v>164.7</v>
      </c>
      <c r="T69" s="7"/>
      <c r="U69" s="14"/>
    </row>
    <row r="70" spans="1:21">
      <c r="A70" s="8" t="s">
        <v>64</v>
      </c>
      <c r="B70" s="9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14"/>
    </row>
    <row r="71" spans="1:21">
      <c r="A71" s="10" t="s">
        <v>65</v>
      </c>
      <c r="B71" s="9">
        <v>608002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>
        <v>0</v>
      </c>
      <c r="Q71" s="7">
        <v>0</v>
      </c>
      <c r="R71" s="7"/>
      <c r="S71" s="7">
        <v>0</v>
      </c>
      <c r="T71" s="7"/>
      <c r="U71" s="14"/>
    </row>
    <row r="72" spans="1:21">
      <c r="A72" s="10" t="s">
        <v>66</v>
      </c>
      <c r="B72" s="11">
        <v>608004</v>
      </c>
      <c r="C72" s="7">
        <v>12</v>
      </c>
      <c r="D72" s="7">
        <f>C72</f>
        <v>12</v>
      </c>
      <c r="E72" s="7">
        <v>13</v>
      </c>
      <c r="F72" s="7">
        <v>15</v>
      </c>
      <c r="G72" s="7">
        <f>E72+F72</f>
        <v>28</v>
      </c>
      <c r="H72" s="7">
        <v>19</v>
      </c>
      <c r="I72" s="7"/>
      <c r="J72" s="7">
        <f>H72+I72</f>
        <v>19</v>
      </c>
      <c r="K72" s="7">
        <v>2</v>
      </c>
      <c r="L72" s="7"/>
      <c r="M72" s="7">
        <f t="shared" ref="M72:M74" si="26">K72+L72</f>
        <v>2</v>
      </c>
      <c r="N72" s="7">
        <f>D72+G72+J72+M72</f>
        <v>61</v>
      </c>
      <c r="O72" s="7">
        <f>N72*0.6</f>
        <v>36.6</v>
      </c>
      <c r="P72" s="7">
        <v>53.04</v>
      </c>
      <c r="Q72" s="7">
        <f>O72-P72</f>
        <v>-16.44</v>
      </c>
      <c r="R72" s="7">
        <v>36.6</v>
      </c>
      <c r="S72" s="7">
        <f>O72+Q72</f>
        <v>20.16</v>
      </c>
      <c r="T72" s="7"/>
      <c r="U72" s="14"/>
    </row>
    <row r="73" spans="1:21">
      <c r="A73" s="10" t="s">
        <v>67</v>
      </c>
      <c r="B73" s="11">
        <v>608005</v>
      </c>
      <c r="C73" s="7">
        <v>1</v>
      </c>
      <c r="D73" s="7">
        <f>C73</f>
        <v>1</v>
      </c>
      <c r="E73" s="7">
        <v>9</v>
      </c>
      <c r="F73" s="7">
        <v>12</v>
      </c>
      <c r="G73" s="7">
        <f>E73+F73</f>
        <v>21</v>
      </c>
      <c r="H73" s="7">
        <v>13</v>
      </c>
      <c r="I73" s="7"/>
      <c r="J73" s="7">
        <f>H73+I73</f>
        <v>13</v>
      </c>
      <c r="K73" s="7">
        <v>9</v>
      </c>
      <c r="L73" s="7"/>
      <c r="M73" s="7">
        <f>K73+L73</f>
        <v>9</v>
      </c>
      <c r="N73" s="7">
        <f>D73+G73+J73+M73</f>
        <v>44</v>
      </c>
      <c r="O73" s="7">
        <f>N73*0.6</f>
        <v>26.4</v>
      </c>
      <c r="P73" s="7">
        <v>27.78</v>
      </c>
      <c r="Q73" s="7">
        <f>O73-P73</f>
        <v>-1.38</v>
      </c>
      <c r="R73" s="7">
        <v>26.4</v>
      </c>
      <c r="S73" s="7">
        <f>O73+Q73</f>
        <v>25.02</v>
      </c>
      <c r="T73" s="7"/>
      <c r="U73" s="14"/>
    </row>
    <row r="74" spans="1:21">
      <c r="A74" s="10" t="s">
        <v>68</v>
      </c>
      <c r="B74" s="11">
        <v>608006</v>
      </c>
      <c r="C74" s="7">
        <v>10</v>
      </c>
      <c r="D74" s="7">
        <f>C74</f>
        <v>10</v>
      </c>
      <c r="E74" s="7">
        <v>15</v>
      </c>
      <c r="F74" s="7">
        <v>11</v>
      </c>
      <c r="G74" s="7">
        <f>E74+F74</f>
        <v>26</v>
      </c>
      <c r="H74" s="7">
        <v>11</v>
      </c>
      <c r="I74" s="7">
        <v>5</v>
      </c>
      <c r="J74" s="7">
        <f>H74+I74</f>
        <v>16</v>
      </c>
      <c r="K74" s="7">
        <v>8</v>
      </c>
      <c r="L74" s="7">
        <v>2</v>
      </c>
      <c r="M74" s="7">
        <f>K74+L74</f>
        <v>10</v>
      </c>
      <c r="N74" s="7">
        <f t="shared" ref="N74:N136" si="27">D74+G74+J74+M74</f>
        <v>62</v>
      </c>
      <c r="O74" s="7">
        <f t="shared" ref="O74:O136" si="28">N74*0.6</f>
        <v>37.2</v>
      </c>
      <c r="P74" s="7">
        <v>40.98</v>
      </c>
      <c r="Q74" s="7">
        <f>O74-P74</f>
        <v>-3.78</v>
      </c>
      <c r="R74" s="7">
        <v>37.2</v>
      </c>
      <c r="S74" s="7">
        <f>O74+Q74</f>
        <v>33.42</v>
      </c>
      <c r="T74" s="7"/>
      <c r="U74" s="14"/>
    </row>
    <row r="75" spans="1:21">
      <c r="A75" s="10" t="s">
        <v>29</v>
      </c>
      <c r="B75" s="11"/>
      <c r="C75" s="7">
        <f>SUM(C72:C74)</f>
        <v>23</v>
      </c>
      <c r="D75" s="7">
        <f>C75</f>
        <v>23</v>
      </c>
      <c r="E75" s="7">
        <f t="shared" ref="E75:M75" si="29">SUM(E72:E74)</f>
        <v>37</v>
      </c>
      <c r="F75" s="7">
        <f>SUM(F72:F74)</f>
        <v>38</v>
      </c>
      <c r="G75" s="7">
        <f>E75+F75</f>
        <v>75</v>
      </c>
      <c r="H75" s="7">
        <f>SUM(H72:H74)</f>
        <v>43</v>
      </c>
      <c r="I75" s="7">
        <f>SUM(I72:I74)</f>
        <v>5</v>
      </c>
      <c r="J75" s="7">
        <f>H75+I75</f>
        <v>48</v>
      </c>
      <c r="K75" s="7">
        <f>SUM(K72:K74)</f>
        <v>19</v>
      </c>
      <c r="L75" s="7">
        <f>SUM(L72:L74)</f>
        <v>2</v>
      </c>
      <c r="M75" s="7">
        <f>SUM(M72:M74)</f>
        <v>21</v>
      </c>
      <c r="N75" s="7">
        <f>D75+G75+J75+M75</f>
        <v>167</v>
      </c>
      <c r="O75" s="7">
        <f>N75*0.6</f>
        <v>100.2</v>
      </c>
      <c r="P75" s="7">
        <f>SUM(P72:P74)</f>
        <v>121.8</v>
      </c>
      <c r="Q75" s="7">
        <f t="shared" ref="Q75:Q138" si="30">O75-P75</f>
        <v>-21.6</v>
      </c>
      <c r="R75" s="7">
        <v>100.2</v>
      </c>
      <c r="S75" s="7">
        <f>O75+Q75</f>
        <v>78.6</v>
      </c>
      <c r="T75" s="7"/>
      <c r="U75" s="14"/>
    </row>
    <row r="76" spans="1:21">
      <c r="A76" s="8" t="s">
        <v>69</v>
      </c>
      <c r="B76" s="1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14"/>
    </row>
    <row r="77" spans="1:21">
      <c r="A77" s="10" t="s">
        <v>69</v>
      </c>
      <c r="B77" s="11">
        <v>608007</v>
      </c>
      <c r="C77" s="7">
        <v>29</v>
      </c>
      <c r="D77" s="7">
        <f>C77</f>
        <v>29</v>
      </c>
      <c r="E77" s="7">
        <v>32</v>
      </c>
      <c r="F77" s="7">
        <v>16</v>
      </c>
      <c r="G77" s="7">
        <f>E77+F77</f>
        <v>48</v>
      </c>
      <c r="H77" s="7">
        <v>28</v>
      </c>
      <c r="I77" s="7">
        <v>20</v>
      </c>
      <c r="J77" s="7">
        <f t="shared" ref="J77:J139" si="31">H77+I77</f>
        <v>48</v>
      </c>
      <c r="K77" s="7">
        <v>19</v>
      </c>
      <c r="L77" s="7">
        <v>24</v>
      </c>
      <c r="M77" s="7">
        <f>K77+L77</f>
        <v>43</v>
      </c>
      <c r="N77" s="7">
        <f>D77+G77+J77+M77</f>
        <v>168</v>
      </c>
      <c r="O77" s="7">
        <f>N77*0.6</f>
        <v>100.8</v>
      </c>
      <c r="P77" s="7">
        <v>109.2</v>
      </c>
      <c r="Q77" s="7">
        <f>O77-P77</f>
        <v>-8.40000000000001</v>
      </c>
      <c r="R77" s="7">
        <v>100.8</v>
      </c>
      <c r="S77" s="7">
        <f t="shared" ref="S77:S139" si="32">O77+Q77</f>
        <v>92.4</v>
      </c>
      <c r="T77" s="7"/>
      <c r="U77" s="14"/>
    </row>
    <row r="78" spans="1:21">
      <c r="A78" s="10" t="s">
        <v>29</v>
      </c>
      <c r="B78" s="11"/>
      <c r="C78" s="7">
        <f>C77</f>
        <v>29</v>
      </c>
      <c r="D78" s="7">
        <f>C78</f>
        <v>29</v>
      </c>
      <c r="E78" s="7">
        <f t="shared" ref="E78:M78" si="33">E77</f>
        <v>32</v>
      </c>
      <c r="F78" s="7">
        <f>F77</f>
        <v>16</v>
      </c>
      <c r="G78" s="7">
        <f>E78+F78</f>
        <v>48</v>
      </c>
      <c r="H78" s="7">
        <f>H77</f>
        <v>28</v>
      </c>
      <c r="I78" s="7">
        <f>I77</f>
        <v>20</v>
      </c>
      <c r="J78" s="7">
        <f>H78+I78</f>
        <v>48</v>
      </c>
      <c r="K78" s="7">
        <f>K77</f>
        <v>19</v>
      </c>
      <c r="L78" s="7">
        <f>L77</f>
        <v>24</v>
      </c>
      <c r="M78" s="7">
        <f>M77</f>
        <v>43</v>
      </c>
      <c r="N78" s="7">
        <f>D78+G78+J78+M78</f>
        <v>168</v>
      </c>
      <c r="O78" s="7">
        <f>N78*0.6</f>
        <v>100.8</v>
      </c>
      <c r="P78" s="7">
        <v>109.2</v>
      </c>
      <c r="Q78" s="7">
        <f>O78-P78</f>
        <v>-8.40000000000001</v>
      </c>
      <c r="R78" s="7">
        <v>100.8</v>
      </c>
      <c r="S78" s="7">
        <f>O78+Q78</f>
        <v>92.4</v>
      </c>
      <c r="T78" s="7"/>
      <c r="U78" s="14"/>
    </row>
    <row r="79" spans="1:21">
      <c r="A79" s="8" t="s">
        <v>70</v>
      </c>
      <c r="B79" s="9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14"/>
    </row>
    <row r="80" spans="1:21">
      <c r="A80" s="10" t="s">
        <v>70</v>
      </c>
      <c r="B80" s="11">
        <v>608003</v>
      </c>
      <c r="C80" s="7"/>
      <c r="D80" s="7"/>
      <c r="E80" s="7"/>
      <c r="F80" s="7">
        <v>58</v>
      </c>
      <c r="G80" s="7">
        <f>E80+F80</f>
        <v>58</v>
      </c>
      <c r="H80" s="7">
        <v>22</v>
      </c>
      <c r="I80" s="7">
        <v>5</v>
      </c>
      <c r="J80" s="7">
        <f>H80+I80</f>
        <v>27</v>
      </c>
      <c r="K80" s="7">
        <v>2</v>
      </c>
      <c r="L80" s="7">
        <v>1</v>
      </c>
      <c r="M80" s="7">
        <f>K80+L80</f>
        <v>3</v>
      </c>
      <c r="N80" s="7">
        <f>D80+G80+J80+M80</f>
        <v>88</v>
      </c>
      <c r="O80" s="7">
        <f>N80*0.6</f>
        <v>52.8</v>
      </c>
      <c r="P80" s="7">
        <v>81</v>
      </c>
      <c r="Q80" s="7">
        <f>O80-P80</f>
        <v>-28.2</v>
      </c>
      <c r="R80" s="7">
        <v>52.8</v>
      </c>
      <c r="S80" s="7">
        <f>O80+Q80</f>
        <v>24.6</v>
      </c>
      <c r="T80" s="7"/>
      <c r="U80" s="14"/>
    </row>
    <row r="81" spans="1:21">
      <c r="A81" s="10" t="s">
        <v>29</v>
      </c>
      <c r="B81" s="11"/>
      <c r="C81" s="7"/>
      <c r="D81" s="7"/>
      <c r="E81" s="7"/>
      <c r="F81" s="7">
        <f>SUM(F80)</f>
        <v>58</v>
      </c>
      <c r="G81" s="7">
        <f t="shared" ref="G81:G144" si="34">E81+F81</f>
        <v>58</v>
      </c>
      <c r="H81" s="7">
        <f t="shared" ref="H81:M81" si="35">SUM(H80)</f>
        <v>22</v>
      </c>
      <c r="I81" s="7">
        <f>SUM(I80)</f>
        <v>5</v>
      </c>
      <c r="J81" s="7">
        <f>H81+I81</f>
        <v>27</v>
      </c>
      <c r="K81" s="7">
        <f>SUM(K80)</f>
        <v>2</v>
      </c>
      <c r="L81" s="7">
        <f>SUM(L80)</f>
        <v>1</v>
      </c>
      <c r="M81" s="7">
        <f>SUM(M80)</f>
        <v>3</v>
      </c>
      <c r="N81" s="7">
        <f>D81+G81+J81+M81</f>
        <v>88</v>
      </c>
      <c r="O81" s="7">
        <f>N81*0.6</f>
        <v>52.8</v>
      </c>
      <c r="P81" s="7">
        <v>81</v>
      </c>
      <c r="Q81" s="7">
        <f>O81-P81</f>
        <v>-28.2</v>
      </c>
      <c r="R81" s="7">
        <v>52.8</v>
      </c>
      <c r="S81" s="7">
        <f>O81+Q81</f>
        <v>24.6</v>
      </c>
      <c r="T81" s="7"/>
      <c r="U81" s="14"/>
    </row>
    <row r="82" spans="1:21">
      <c r="A82" s="8" t="s">
        <v>71</v>
      </c>
      <c r="B82" s="9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14"/>
    </row>
    <row r="83" spans="1:21">
      <c r="A83" s="10" t="s">
        <v>71</v>
      </c>
      <c r="B83" s="11">
        <v>608008</v>
      </c>
      <c r="C83" s="7">
        <v>28</v>
      </c>
      <c r="D83" s="7">
        <f t="shared" ref="D83:D146" si="36">C83</f>
        <v>28</v>
      </c>
      <c r="E83" s="7">
        <v>46</v>
      </c>
      <c r="F83" s="7">
        <v>56</v>
      </c>
      <c r="G83" s="7">
        <f>E83+F83</f>
        <v>102</v>
      </c>
      <c r="H83" s="7">
        <v>58</v>
      </c>
      <c r="I83" s="7">
        <v>19</v>
      </c>
      <c r="J83" s="7">
        <f>H83+I83</f>
        <v>77</v>
      </c>
      <c r="K83" s="7">
        <v>42</v>
      </c>
      <c r="L83" s="7">
        <v>15</v>
      </c>
      <c r="M83" s="7">
        <f>K83+L83</f>
        <v>57</v>
      </c>
      <c r="N83" s="7">
        <f>D83+G83+J83+M83</f>
        <v>264</v>
      </c>
      <c r="O83" s="7">
        <f>N83*0.6</f>
        <v>158.4</v>
      </c>
      <c r="P83" s="7">
        <v>119.52</v>
      </c>
      <c r="Q83" s="7">
        <f>O83-P83</f>
        <v>38.88</v>
      </c>
      <c r="R83" s="7">
        <v>158.4</v>
      </c>
      <c r="S83" s="7">
        <f>O83+Q83</f>
        <v>197.28</v>
      </c>
      <c r="T83" s="7"/>
      <c r="U83" s="14"/>
    </row>
    <row r="84" spans="1:21">
      <c r="A84" s="10" t="s">
        <v>29</v>
      </c>
      <c r="B84" s="11"/>
      <c r="C84" s="7">
        <f>SUM(C83)</f>
        <v>28</v>
      </c>
      <c r="D84" s="7">
        <f>C84</f>
        <v>28</v>
      </c>
      <c r="E84" s="7">
        <f t="shared" ref="E84:M84" si="37">SUM(E83)</f>
        <v>46</v>
      </c>
      <c r="F84" s="7">
        <f>SUM(F83)</f>
        <v>56</v>
      </c>
      <c r="G84" s="7">
        <f>E84+F84</f>
        <v>102</v>
      </c>
      <c r="H84" s="7">
        <f>SUM(H83)</f>
        <v>58</v>
      </c>
      <c r="I84" s="7">
        <f>SUM(I83)</f>
        <v>19</v>
      </c>
      <c r="J84" s="7">
        <f>H84+I84</f>
        <v>77</v>
      </c>
      <c r="K84" s="7">
        <f>SUM(K83)</f>
        <v>42</v>
      </c>
      <c r="L84" s="7">
        <f>SUM(L83)</f>
        <v>15</v>
      </c>
      <c r="M84" s="7">
        <f>SUM(M83)</f>
        <v>57</v>
      </c>
      <c r="N84" s="7">
        <f>D84+G84+J84+M84</f>
        <v>264</v>
      </c>
      <c r="O84" s="7">
        <f>N84*0.6</f>
        <v>158.4</v>
      </c>
      <c r="P84" s="7">
        <v>119.52</v>
      </c>
      <c r="Q84" s="7">
        <f>O84-P84</f>
        <v>38.88</v>
      </c>
      <c r="R84" s="7">
        <v>158.4</v>
      </c>
      <c r="S84" s="7">
        <f>O84+Q84</f>
        <v>197.28</v>
      </c>
      <c r="T84" s="7"/>
      <c r="U84" s="14"/>
    </row>
    <row r="85" spans="1:21">
      <c r="A85" s="8" t="s">
        <v>72</v>
      </c>
      <c r="B85" s="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4"/>
    </row>
    <row r="86" spans="1:21">
      <c r="A86" s="10" t="s">
        <v>72</v>
      </c>
      <c r="B86" s="11">
        <v>608009</v>
      </c>
      <c r="C86" s="7">
        <v>104</v>
      </c>
      <c r="D86" s="7">
        <f>C86</f>
        <v>104</v>
      </c>
      <c r="E86" s="7">
        <v>48</v>
      </c>
      <c r="F86" s="7">
        <v>112</v>
      </c>
      <c r="G86" s="7">
        <f>E86+F86</f>
        <v>160</v>
      </c>
      <c r="H86" s="7">
        <v>64</v>
      </c>
      <c r="I86" s="7">
        <v>100</v>
      </c>
      <c r="J86" s="7">
        <f>H86+I86</f>
        <v>164</v>
      </c>
      <c r="K86" s="7">
        <v>15</v>
      </c>
      <c r="L86" s="7">
        <v>15</v>
      </c>
      <c r="M86" s="7">
        <f t="shared" ref="M86:M90" si="38">K86+L86</f>
        <v>30</v>
      </c>
      <c r="N86" s="7">
        <f>D86+G86+J86+M86</f>
        <v>458</v>
      </c>
      <c r="O86" s="7">
        <f>N86*0.6</f>
        <v>274.8</v>
      </c>
      <c r="P86" s="7">
        <v>570.9</v>
      </c>
      <c r="Q86" s="7">
        <f>O86-P86</f>
        <v>-296.1</v>
      </c>
      <c r="R86" s="7">
        <v>274.8</v>
      </c>
      <c r="S86" s="7">
        <v>0</v>
      </c>
      <c r="T86" s="7">
        <v>21.3</v>
      </c>
      <c r="U86" s="14" t="s">
        <v>73</v>
      </c>
    </row>
    <row r="87" spans="1:21">
      <c r="A87" s="10" t="s">
        <v>29</v>
      </c>
      <c r="B87" s="11"/>
      <c r="C87" s="7">
        <f>SUM(C86)</f>
        <v>104</v>
      </c>
      <c r="D87" s="7">
        <f>C87</f>
        <v>104</v>
      </c>
      <c r="E87" s="7">
        <f t="shared" ref="E87:M87" si="39">SUM(E86)</f>
        <v>48</v>
      </c>
      <c r="F87" s="7">
        <f>SUM(F86)</f>
        <v>112</v>
      </c>
      <c r="G87" s="7">
        <f>E87+F87</f>
        <v>160</v>
      </c>
      <c r="H87" s="7">
        <f>SUM(H86)</f>
        <v>64</v>
      </c>
      <c r="I87" s="7">
        <f>SUM(I86)</f>
        <v>100</v>
      </c>
      <c r="J87" s="7">
        <f>H87+I87</f>
        <v>164</v>
      </c>
      <c r="K87" s="7">
        <f>SUM(K86)</f>
        <v>15</v>
      </c>
      <c r="L87" s="7">
        <f>SUM(L86)</f>
        <v>15</v>
      </c>
      <c r="M87" s="7">
        <f>SUM(M86)</f>
        <v>30</v>
      </c>
      <c r="N87" s="7">
        <f>D87+G87+J87+M87</f>
        <v>458</v>
      </c>
      <c r="O87" s="7">
        <f>N87*0.6</f>
        <v>274.8</v>
      </c>
      <c r="P87" s="7">
        <f>P86</f>
        <v>570.9</v>
      </c>
      <c r="Q87" s="7">
        <f>O87-P87</f>
        <v>-296.1</v>
      </c>
      <c r="R87" s="7">
        <v>274.8</v>
      </c>
      <c r="S87" s="7">
        <v>0</v>
      </c>
      <c r="T87" s="7"/>
      <c r="U87" s="14"/>
    </row>
    <row r="88" spans="1:21">
      <c r="A88" s="8" t="s">
        <v>74</v>
      </c>
      <c r="B88" s="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14"/>
    </row>
    <row r="89" spans="1:21">
      <c r="A89" s="10" t="s">
        <v>32</v>
      </c>
      <c r="B89" s="11">
        <v>609001</v>
      </c>
      <c r="C89" s="7">
        <v>7</v>
      </c>
      <c r="D89" s="7">
        <f>C89</f>
        <v>7</v>
      </c>
      <c r="E89" s="7">
        <v>13</v>
      </c>
      <c r="F89" s="7">
        <v>3</v>
      </c>
      <c r="G89" s="7">
        <f>E89+F89</f>
        <v>16</v>
      </c>
      <c r="H89" s="7">
        <v>28</v>
      </c>
      <c r="I89" s="7"/>
      <c r="J89" s="7">
        <f>H89+I89</f>
        <v>28</v>
      </c>
      <c r="K89" s="7">
        <v>49</v>
      </c>
      <c r="L89" s="7"/>
      <c r="M89" s="7">
        <f>K89+L89</f>
        <v>49</v>
      </c>
      <c r="N89" s="7">
        <f>D89+G89+J89+M89</f>
        <v>100</v>
      </c>
      <c r="O89" s="7">
        <f>N89*0.6</f>
        <v>60</v>
      </c>
      <c r="P89" s="7">
        <v>40.74</v>
      </c>
      <c r="Q89" s="7">
        <f>O89-P89</f>
        <v>19.26</v>
      </c>
      <c r="R89" s="7">
        <v>60</v>
      </c>
      <c r="S89" s="7">
        <f>O89+Q89</f>
        <v>79.26</v>
      </c>
      <c r="T89" s="7"/>
      <c r="U89" s="14"/>
    </row>
    <row r="90" spans="1:21">
      <c r="A90" s="16" t="s">
        <v>75</v>
      </c>
      <c r="B90" s="7"/>
      <c r="C90" s="7">
        <v>7</v>
      </c>
      <c r="D90" s="7">
        <f>C90</f>
        <v>7</v>
      </c>
      <c r="E90" s="7">
        <v>13</v>
      </c>
      <c r="F90" s="7">
        <v>3</v>
      </c>
      <c r="G90" s="7">
        <f>E90+F90</f>
        <v>16</v>
      </c>
      <c r="H90" s="7">
        <v>28</v>
      </c>
      <c r="I90" s="7"/>
      <c r="J90" s="7">
        <f>H90+I90</f>
        <v>28</v>
      </c>
      <c r="K90" s="7">
        <v>48</v>
      </c>
      <c r="L90" s="7"/>
      <c r="M90" s="7">
        <f>K90+L90</f>
        <v>48</v>
      </c>
      <c r="N90" s="7">
        <f>D90+G90+J90+M90</f>
        <v>99</v>
      </c>
      <c r="O90" s="7">
        <f>N90*0.6</f>
        <v>59.4</v>
      </c>
      <c r="P90" s="7">
        <v>39.12</v>
      </c>
      <c r="Q90" s="7">
        <f>O90-P90</f>
        <v>20.28</v>
      </c>
      <c r="R90" s="7">
        <v>59.4</v>
      </c>
      <c r="S90" s="7">
        <f>O90+Q90</f>
        <v>79.68</v>
      </c>
      <c r="T90" s="7"/>
      <c r="U90" s="14"/>
    </row>
    <row r="91" spans="1:21">
      <c r="A91" s="10" t="s">
        <v>76</v>
      </c>
      <c r="B91" s="11">
        <v>609002</v>
      </c>
      <c r="C91" s="7">
        <v>15</v>
      </c>
      <c r="D91" s="7">
        <f>C91</f>
        <v>15</v>
      </c>
      <c r="E91" s="7">
        <v>28</v>
      </c>
      <c r="F91" s="7">
        <v>1</v>
      </c>
      <c r="G91" s="7">
        <f>E91+F91</f>
        <v>29</v>
      </c>
      <c r="H91" s="7">
        <v>15</v>
      </c>
      <c r="I91" s="7"/>
      <c r="J91" s="7">
        <f>H91+I91</f>
        <v>15</v>
      </c>
      <c r="K91" s="7"/>
      <c r="L91" s="7"/>
      <c r="M91" s="7"/>
      <c r="N91" s="7">
        <f>D91+G91+J91+M91</f>
        <v>59</v>
      </c>
      <c r="O91" s="7">
        <f>N91*0.6</f>
        <v>35.4</v>
      </c>
      <c r="P91" s="7">
        <v>39.6</v>
      </c>
      <c r="Q91" s="7">
        <f>O91-P91</f>
        <v>-4.2</v>
      </c>
      <c r="R91" s="7">
        <v>35.4</v>
      </c>
      <c r="S91" s="7">
        <f>O91+Q91</f>
        <v>31.2</v>
      </c>
      <c r="T91" s="7"/>
      <c r="U91" s="14"/>
    </row>
    <row r="92" spans="1:21">
      <c r="A92" s="10" t="s">
        <v>77</v>
      </c>
      <c r="B92" s="11">
        <v>609003</v>
      </c>
      <c r="C92" s="7">
        <v>7</v>
      </c>
      <c r="D92" s="7">
        <f>C92</f>
        <v>7</v>
      </c>
      <c r="E92" s="7"/>
      <c r="F92" s="7">
        <v>0</v>
      </c>
      <c r="G92" s="7"/>
      <c r="H92" s="7">
        <v>10</v>
      </c>
      <c r="I92" s="7">
        <v>1</v>
      </c>
      <c r="J92" s="7">
        <f>H92+I92</f>
        <v>11</v>
      </c>
      <c r="K92" s="7">
        <v>16</v>
      </c>
      <c r="L92" s="7">
        <v>2</v>
      </c>
      <c r="M92" s="7">
        <f t="shared" ref="M92:M94" si="40">K92+L92</f>
        <v>18</v>
      </c>
      <c r="N92" s="7">
        <f>D92+G92+J92+M92</f>
        <v>36</v>
      </c>
      <c r="O92" s="7">
        <f>N92*0.6</f>
        <v>21.6</v>
      </c>
      <c r="P92" s="7">
        <v>22.2</v>
      </c>
      <c r="Q92" s="7">
        <f>O92-P92</f>
        <v>-0.600000000000001</v>
      </c>
      <c r="R92" s="7">
        <v>21.6</v>
      </c>
      <c r="S92" s="7">
        <f>O92+Q92</f>
        <v>21</v>
      </c>
      <c r="T92" s="7"/>
      <c r="U92" s="14"/>
    </row>
    <row r="93" spans="1:21">
      <c r="A93" s="10" t="s">
        <v>78</v>
      </c>
      <c r="B93" s="11">
        <v>609004</v>
      </c>
      <c r="C93" s="7">
        <v>56</v>
      </c>
      <c r="D93" s="7">
        <f>C93</f>
        <v>56</v>
      </c>
      <c r="E93" s="7">
        <v>90</v>
      </c>
      <c r="F93" s="7">
        <v>56</v>
      </c>
      <c r="G93" s="7">
        <f>E93+F93</f>
        <v>146</v>
      </c>
      <c r="H93" s="7">
        <v>54</v>
      </c>
      <c r="I93" s="7">
        <v>34</v>
      </c>
      <c r="J93" s="7">
        <f>H93+I93</f>
        <v>88</v>
      </c>
      <c r="K93" s="7">
        <v>63</v>
      </c>
      <c r="L93" s="7">
        <v>8</v>
      </c>
      <c r="M93" s="7">
        <f>K93+L93</f>
        <v>71</v>
      </c>
      <c r="N93" s="7">
        <f>D93+G93+J93+M93</f>
        <v>361</v>
      </c>
      <c r="O93" s="7">
        <f>N93*0.6</f>
        <v>216.6</v>
      </c>
      <c r="P93" s="7">
        <v>183.72</v>
      </c>
      <c r="Q93" s="7">
        <f>O93-P93</f>
        <v>32.88</v>
      </c>
      <c r="R93" s="7">
        <v>216.6</v>
      </c>
      <c r="S93" s="7">
        <f>O93+Q93</f>
        <v>249.48</v>
      </c>
      <c r="T93" s="7"/>
      <c r="U93" s="14"/>
    </row>
    <row r="94" spans="1:21">
      <c r="A94" s="10" t="s">
        <v>79</v>
      </c>
      <c r="B94" s="11">
        <v>609006</v>
      </c>
      <c r="C94" s="7">
        <v>13</v>
      </c>
      <c r="D94" s="7">
        <f>C94</f>
        <v>13</v>
      </c>
      <c r="E94" s="7">
        <v>15</v>
      </c>
      <c r="F94" s="7">
        <v>3</v>
      </c>
      <c r="G94" s="7">
        <f>E94+F94</f>
        <v>18</v>
      </c>
      <c r="H94" s="7">
        <v>34</v>
      </c>
      <c r="I94" s="7">
        <v>2</v>
      </c>
      <c r="J94" s="7">
        <f>H94+I94</f>
        <v>36</v>
      </c>
      <c r="K94" s="7">
        <v>26</v>
      </c>
      <c r="L94" s="7"/>
      <c r="M94" s="7">
        <f>K94+L94</f>
        <v>26</v>
      </c>
      <c r="N94" s="7">
        <f>D94+G94+J94+M94</f>
        <v>93</v>
      </c>
      <c r="O94" s="7">
        <f>N94*0.6</f>
        <v>55.8</v>
      </c>
      <c r="P94" s="7">
        <v>53.64</v>
      </c>
      <c r="Q94" s="7">
        <f>O94-P94</f>
        <v>2.16</v>
      </c>
      <c r="R94" s="7">
        <v>55.8</v>
      </c>
      <c r="S94" s="7">
        <f>O94+Q94</f>
        <v>57.96</v>
      </c>
      <c r="T94" s="7"/>
      <c r="U94" s="14"/>
    </row>
    <row r="95" spans="1:21">
      <c r="A95" s="10" t="s">
        <v>29</v>
      </c>
      <c r="B95" s="11"/>
      <c r="C95" s="7">
        <f>C89+C91+C92+C93+C94</f>
        <v>98</v>
      </c>
      <c r="D95" s="7">
        <f>C95</f>
        <v>98</v>
      </c>
      <c r="E95" s="7">
        <f t="shared" ref="E95:M95" si="41">E89+E91+E92+E93+E94</f>
        <v>146</v>
      </c>
      <c r="F95" s="7">
        <f>F89+F91+F92+F93+F94</f>
        <v>63</v>
      </c>
      <c r="G95" s="7">
        <f>E95+F95</f>
        <v>209</v>
      </c>
      <c r="H95" s="7">
        <f>H89+H91+H92+H93+H94</f>
        <v>141</v>
      </c>
      <c r="I95" s="7">
        <f>I89+I91+I92+I93+I94</f>
        <v>37</v>
      </c>
      <c r="J95" s="7">
        <f>H95+I95</f>
        <v>178</v>
      </c>
      <c r="K95" s="7">
        <f>K89+K91+K92+K93+K94</f>
        <v>154</v>
      </c>
      <c r="L95" s="7">
        <f>L89+L91+L92+L93+L94</f>
        <v>10</v>
      </c>
      <c r="M95" s="7">
        <f>M89+M91+M92+M93+M94</f>
        <v>164</v>
      </c>
      <c r="N95" s="7">
        <f>D95+G95+J95+M95</f>
        <v>649</v>
      </c>
      <c r="O95" s="7">
        <f>N95*0.6</f>
        <v>389.4</v>
      </c>
      <c r="P95" s="7">
        <f>P89+P91+P92+P93+P94</f>
        <v>339.9</v>
      </c>
      <c r="Q95" s="7">
        <f>O95-P95</f>
        <v>49.5</v>
      </c>
      <c r="R95" s="7">
        <v>389.4</v>
      </c>
      <c r="S95" s="7">
        <f>O95+Q95</f>
        <v>438.9</v>
      </c>
      <c r="T95" s="7"/>
      <c r="U95" s="14"/>
    </row>
    <row r="96" spans="1:21">
      <c r="A96" s="8" t="s">
        <v>80</v>
      </c>
      <c r="B96" s="9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4"/>
    </row>
    <row r="97" spans="1:21">
      <c r="A97" s="10" t="s">
        <v>80</v>
      </c>
      <c r="B97" s="11">
        <v>609005</v>
      </c>
      <c r="C97" s="7">
        <v>51</v>
      </c>
      <c r="D97" s="7">
        <f>C97</f>
        <v>51</v>
      </c>
      <c r="E97" s="7">
        <v>70</v>
      </c>
      <c r="F97" s="7">
        <v>18</v>
      </c>
      <c r="G97" s="7">
        <f>E97+F97</f>
        <v>88</v>
      </c>
      <c r="H97" s="7">
        <v>17</v>
      </c>
      <c r="I97" s="7">
        <v>13</v>
      </c>
      <c r="J97" s="7">
        <f>H97+I97</f>
        <v>30</v>
      </c>
      <c r="K97" s="7">
        <v>31</v>
      </c>
      <c r="L97" s="7">
        <v>7</v>
      </c>
      <c r="M97" s="7">
        <f t="shared" ref="M97:M102" si="42">K97+L97</f>
        <v>38</v>
      </c>
      <c r="N97" s="7">
        <f>D97+G97+J97+M97</f>
        <v>207</v>
      </c>
      <c r="O97" s="7">
        <f>N97*0.6</f>
        <v>124.2</v>
      </c>
      <c r="P97" s="7">
        <v>76.08</v>
      </c>
      <c r="Q97" s="7">
        <f>O97-P97</f>
        <v>48.12</v>
      </c>
      <c r="R97" s="7">
        <v>124.2</v>
      </c>
      <c r="S97" s="7">
        <f>O97+Q97</f>
        <v>172.32</v>
      </c>
      <c r="T97" s="7"/>
      <c r="U97" s="14"/>
    </row>
    <row r="98" spans="1:21">
      <c r="A98" s="10" t="s">
        <v>29</v>
      </c>
      <c r="B98" s="11"/>
      <c r="C98" s="7">
        <f>SUM(C97)</f>
        <v>51</v>
      </c>
      <c r="D98" s="7">
        <f>C98</f>
        <v>51</v>
      </c>
      <c r="E98" s="7">
        <f t="shared" ref="E98:M98" si="43">SUM(E97)</f>
        <v>70</v>
      </c>
      <c r="F98" s="7">
        <f>SUM(F97)</f>
        <v>18</v>
      </c>
      <c r="G98" s="7">
        <f>E98+F98</f>
        <v>88</v>
      </c>
      <c r="H98" s="7">
        <f>SUM(H97)</f>
        <v>17</v>
      </c>
      <c r="I98" s="7">
        <f>SUM(I97)</f>
        <v>13</v>
      </c>
      <c r="J98" s="7">
        <f>H98+I98</f>
        <v>30</v>
      </c>
      <c r="K98" s="7">
        <f>SUM(K97)</f>
        <v>31</v>
      </c>
      <c r="L98" s="7">
        <f>SUM(L97)</f>
        <v>7</v>
      </c>
      <c r="M98" s="7">
        <f>SUM(M97)</f>
        <v>38</v>
      </c>
      <c r="N98" s="7">
        <f>D98+G98+J98+M98</f>
        <v>207</v>
      </c>
      <c r="O98" s="7">
        <f>N98*0.6</f>
        <v>124.2</v>
      </c>
      <c r="P98" s="7">
        <v>76.08</v>
      </c>
      <c r="Q98" s="7">
        <f>O98-P98</f>
        <v>48.12</v>
      </c>
      <c r="R98" s="7">
        <v>124.2</v>
      </c>
      <c r="S98" s="7">
        <f>O98+Q98</f>
        <v>172.32</v>
      </c>
      <c r="T98" s="7"/>
      <c r="U98" s="14"/>
    </row>
    <row r="99" spans="1:21">
      <c r="A99" s="8" t="s">
        <v>81</v>
      </c>
      <c r="B99" s="9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14"/>
    </row>
    <row r="100" spans="1:21">
      <c r="A100" s="10" t="s">
        <v>32</v>
      </c>
      <c r="B100" s="11">
        <v>610001</v>
      </c>
      <c r="C100" s="7"/>
      <c r="D100" s="7"/>
      <c r="E100" s="7">
        <v>1</v>
      </c>
      <c r="F100" s="7"/>
      <c r="G100" s="7">
        <f>E100+F100</f>
        <v>1</v>
      </c>
      <c r="H100" s="7">
        <v>2</v>
      </c>
      <c r="I100" s="7"/>
      <c r="J100" s="7">
        <f>H100+I100</f>
        <v>2</v>
      </c>
      <c r="K100" s="7">
        <v>1</v>
      </c>
      <c r="L100" s="7">
        <v>3</v>
      </c>
      <c r="M100" s="7">
        <v>4</v>
      </c>
      <c r="N100" s="7">
        <f>D100+G100+J100+M100</f>
        <v>7</v>
      </c>
      <c r="O100" s="7">
        <f>N100*0.6</f>
        <v>4.2</v>
      </c>
      <c r="P100" s="7">
        <v>3.42</v>
      </c>
      <c r="Q100" s="7">
        <f>O100-P100</f>
        <v>0.78</v>
      </c>
      <c r="R100" s="7">
        <v>4.2</v>
      </c>
      <c r="S100" s="7">
        <f>O100+Q100</f>
        <v>4.98</v>
      </c>
      <c r="T100" s="7"/>
      <c r="U100" s="14"/>
    </row>
    <row r="101" spans="1:21">
      <c r="A101" s="15" t="s">
        <v>82</v>
      </c>
      <c r="B101" s="11"/>
      <c r="C101" s="7"/>
      <c r="D101" s="7"/>
      <c r="E101" s="7"/>
      <c r="F101" s="7"/>
      <c r="G101" s="7"/>
      <c r="H101" s="7"/>
      <c r="I101" s="7"/>
      <c r="J101" s="7"/>
      <c r="K101" s="7">
        <v>1</v>
      </c>
      <c r="L101" s="7">
        <v>3</v>
      </c>
      <c r="M101" s="7">
        <f>K101+L101</f>
        <v>4</v>
      </c>
      <c r="N101" s="7">
        <f>D101+G101+J101+M101</f>
        <v>4</v>
      </c>
      <c r="O101" s="7">
        <f>N101*0.6</f>
        <v>2.4</v>
      </c>
      <c r="P101" s="7">
        <v>3.42</v>
      </c>
      <c r="Q101" s="7">
        <f>O101-P101</f>
        <v>-1.02</v>
      </c>
      <c r="R101" s="7">
        <v>2.4</v>
      </c>
      <c r="S101" s="7">
        <f>O101+Q101</f>
        <v>1.38</v>
      </c>
      <c r="T101" s="7"/>
      <c r="U101" s="14"/>
    </row>
    <row r="102" spans="1:21">
      <c r="A102" s="10" t="s">
        <v>83</v>
      </c>
      <c r="B102" s="11">
        <v>610002</v>
      </c>
      <c r="C102" s="7">
        <v>12</v>
      </c>
      <c r="D102" s="7">
        <f>C102</f>
        <v>12</v>
      </c>
      <c r="E102" s="7">
        <v>7</v>
      </c>
      <c r="F102" s="7"/>
      <c r="G102" s="7">
        <f>E102+F102</f>
        <v>7</v>
      </c>
      <c r="H102" s="7">
        <v>4</v>
      </c>
      <c r="I102" s="7"/>
      <c r="J102" s="7">
        <f>H102+I102</f>
        <v>4</v>
      </c>
      <c r="K102" s="7">
        <v>3</v>
      </c>
      <c r="L102" s="7"/>
      <c r="M102" s="7">
        <f>K102+L102</f>
        <v>3</v>
      </c>
      <c r="N102" s="7">
        <f>D102+G102+J102+M102</f>
        <v>26</v>
      </c>
      <c r="O102" s="7">
        <f>N102*0.6</f>
        <v>15.6</v>
      </c>
      <c r="P102" s="7">
        <v>24.18</v>
      </c>
      <c r="Q102" s="7">
        <f>O102-P102</f>
        <v>-8.58</v>
      </c>
      <c r="R102" s="7">
        <v>15.6</v>
      </c>
      <c r="S102" s="7">
        <f>O102+Q102</f>
        <v>7.02</v>
      </c>
      <c r="T102" s="7"/>
      <c r="U102" s="14"/>
    </row>
    <row r="103" spans="1:21">
      <c r="A103" s="10" t="s">
        <v>29</v>
      </c>
      <c r="B103" s="11"/>
      <c r="C103" s="7">
        <f>C100+C102</f>
        <v>12</v>
      </c>
      <c r="D103" s="7">
        <f>C103</f>
        <v>12</v>
      </c>
      <c r="E103" s="7">
        <f t="shared" ref="E103:M103" si="44">E100+E102</f>
        <v>8</v>
      </c>
      <c r="F103" s="7"/>
      <c r="G103" s="7">
        <f>E103+F103</f>
        <v>8</v>
      </c>
      <c r="H103" s="7">
        <f>H100+H102</f>
        <v>6</v>
      </c>
      <c r="I103" s="7"/>
      <c r="J103" s="7">
        <f>H103+I103</f>
        <v>6</v>
      </c>
      <c r="K103" s="7">
        <f>K100+K102</f>
        <v>4</v>
      </c>
      <c r="L103" s="7">
        <f>L100+L102</f>
        <v>3</v>
      </c>
      <c r="M103" s="7">
        <f>M100+M102</f>
        <v>7</v>
      </c>
      <c r="N103" s="7">
        <f>D103+G103+J103+M103</f>
        <v>33</v>
      </c>
      <c r="O103" s="7">
        <f>N103*0.6</f>
        <v>19.8</v>
      </c>
      <c r="P103" s="7">
        <f>P100+P102</f>
        <v>27.6</v>
      </c>
      <c r="Q103" s="7">
        <f>O103-P103</f>
        <v>-7.8</v>
      </c>
      <c r="R103" s="7">
        <v>19.8</v>
      </c>
      <c r="S103" s="7">
        <f>O103+Q103</f>
        <v>12</v>
      </c>
      <c r="T103" s="7"/>
      <c r="U103" s="14"/>
    </row>
    <row r="104" spans="1:21">
      <c r="A104" s="17" t="s">
        <v>84</v>
      </c>
      <c r="B104" s="11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14"/>
    </row>
    <row r="105" spans="1:21">
      <c r="A105" s="10" t="s">
        <v>84</v>
      </c>
      <c r="B105" s="11">
        <v>610003</v>
      </c>
      <c r="C105" s="7">
        <v>43</v>
      </c>
      <c r="D105" s="7">
        <f>C105</f>
        <v>43</v>
      </c>
      <c r="E105" s="7">
        <v>59</v>
      </c>
      <c r="F105" s="7">
        <v>100</v>
      </c>
      <c r="G105" s="7">
        <f>E105+F105</f>
        <v>159</v>
      </c>
      <c r="H105" s="7">
        <v>19</v>
      </c>
      <c r="I105" s="7">
        <v>38</v>
      </c>
      <c r="J105" s="7">
        <f>H105+I105</f>
        <v>57</v>
      </c>
      <c r="K105" s="7">
        <v>71</v>
      </c>
      <c r="L105" s="7">
        <v>50</v>
      </c>
      <c r="M105" s="7">
        <f>K105+L105</f>
        <v>121</v>
      </c>
      <c r="N105" s="7">
        <f>D105+G105+J105+M105</f>
        <v>380</v>
      </c>
      <c r="O105" s="7">
        <f>N105*0.6</f>
        <v>228</v>
      </c>
      <c r="P105" s="7">
        <v>158.28</v>
      </c>
      <c r="Q105" s="7">
        <f>O105-P105</f>
        <v>69.72</v>
      </c>
      <c r="R105" s="7">
        <v>228</v>
      </c>
      <c r="S105" s="7">
        <f>O105+Q105</f>
        <v>297.72</v>
      </c>
      <c r="T105" s="7"/>
      <c r="U105" s="14"/>
    </row>
    <row r="106" spans="1:21">
      <c r="A106" s="10" t="s">
        <v>29</v>
      </c>
      <c r="B106" s="11"/>
      <c r="C106" s="7">
        <f>SUM(C105)</f>
        <v>43</v>
      </c>
      <c r="D106" s="7">
        <f>C106</f>
        <v>43</v>
      </c>
      <c r="E106" s="7">
        <f t="shared" ref="E106:M106" si="45">SUM(E105)</f>
        <v>59</v>
      </c>
      <c r="F106" s="7">
        <f>SUM(F105)</f>
        <v>100</v>
      </c>
      <c r="G106" s="7">
        <f>E106+F106</f>
        <v>159</v>
      </c>
      <c r="H106" s="7">
        <f>SUM(H105)</f>
        <v>19</v>
      </c>
      <c r="I106" s="7">
        <f>SUM(I105)</f>
        <v>38</v>
      </c>
      <c r="J106" s="7">
        <f>H106+I106</f>
        <v>57</v>
      </c>
      <c r="K106" s="7">
        <f>SUM(K105)</f>
        <v>71</v>
      </c>
      <c r="L106" s="7">
        <f>SUM(L105)</f>
        <v>50</v>
      </c>
      <c r="M106" s="7">
        <f>SUM(M105)</f>
        <v>121</v>
      </c>
      <c r="N106" s="7">
        <f>D106+G106+J106+M106</f>
        <v>380</v>
      </c>
      <c r="O106" s="7">
        <f>N106*0.6</f>
        <v>228</v>
      </c>
      <c r="P106" s="7">
        <v>158.28</v>
      </c>
      <c r="Q106" s="7">
        <f>O106-P106</f>
        <v>69.72</v>
      </c>
      <c r="R106" s="7">
        <v>228</v>
      </c>
      <c r="S106" s="7">
        <f>O106+Q106</f>
        <v>297.72</v>
      </c>
      <c r="T106" s="7"/>
      <c r="U106" s="14"/>
    </row>
    <row r="107" spans="1:21">
      <c r="A107" s="17" t="s">
        <v>85</v>
      </c>
      <c r="B107" s="1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14"/>
    </row>
    <row r="108" spans="1:21">
      <c r="A108" s="10" t="s">
        <v>85</v>
      </c>
      <c r="B108" s="11">
        <v>610004</v>
      </c>
      <c r="C108" s="7">
        <v>25</v>
      </c>
      <c r="D108" s="7">
        <f>C108</f>
        <v>25</v>
      </c>
      <c r="E108" s="7">
        <v>29</v>
      </c>
      <c r="F108" s="7"/>
      <c r="G108" s="7">
        <f>E108+F108</f>
        <v>29</v>
      </c>
      <c r="H108" s="7">
        <v>3</v>
      </c>
      <c r="I108" s="7">
        <v>11</v>
      </c>
      <c r="J108" s="7">
        <f>H108+I108</f>
        <v>14</v>
      </c>
      <c r="K108" s="7">
        <v>1</v>
      </c>
      <c r="L108" s="7">
        <v>96</v>
      </c>
      <c r="M108" s="7">
        <f>K108+L108</f>
        <v>97</v>
      </c>
      <c r="N108" s="7">
        <f>D108+G108+J108+M108</f>
        <v>165</v>
      </c>
      <c r="O108" s="7">
        <f>N108*0.6</f>
        <v>99</v>
      </c>
      <c r="P108" s="7">
        <v>59.82</v>
      </c>
      <c r="Q108" s="7">
        <f>O108-P108</f>
        <v>39.18</v>
      </c>
      <c r="R108" s="7">
        <v>99</v>
      </c>
      <c r="S108" s="7">
        <f>O108+Q108</f>
        <v>138.18</v>
      </c>
      <c r="T108" s="7"/>
      <c r="U108" s="14"/>
    </row>
    <row r="109" spans="1:21">
      <c r="A109" s="10" t="s">
        <v>29</v>
      </c>
      <c r="B109" s="11"/>
      <c r="C109" s="7">
        <f>SUM(C108)</f>
        <v>25</v>
      </c>
      <c r="D109" s="7">
        <f>C109</f>
        <v>25</v>
      </c>
      <c r="E109" s="7">
        <f t="shared" ref="E109:M109" si="46">SUM(E108)</f>
        <v>29</v>
      </c>
      <c r="F109" s="7"/>
      <c r="G109" s="7">
        <f>E109+F109</f>
        <v>29</v>
      </c>
      <c r="H109" s="7">
        <f>SUM(H108)</f>
        <v>3</v>
      </c>
      <c r="I109" s="7">
        <f>SUM(I108)</f>
        <v>11</v>
      </c>
      <c r="J109" s="7">
        <f>H109+I109</f>
        <v>14</v>
      </c>
      <c r="K109" s="7">
        <f>SUM(K108)</f>
        <v>1</v>
      </c>
      <c r="L109" s="7">
        <f>SUM(L108)</f>
        <v>96</v>
      </c>
      <c r="M109" s="7">
        <f>SUM(M108)</f>
        <v>97</v>
      </c>
      <c r="N109" s="7">
        <f>D109+G109+J109+M109</f>
        <v>165</v>
      </c>
      <c r="O109" s="7">
        <f>N109*0.6</f>
        <v>99</v>
      </c>
      <c r="P109" s="7">
        <v>59.82</v>
      </c>
      <c r="Q109" s="7">
        <f>O109-P109</f>
        <v>39.18</v>
      </c>
      <c r="R109" s="7">
        <v>99</v>
      </c>
      <c r="S109" s="7">
        <f>O109+Q109</f>
        <v>138.18</v>
      </c>
      <c r="T109" s="7"/>
      <c r="U109" s="14"/>
    </row>
    <row r="110" spans="1:21">
      <c r="A110" s="8" t="s">
        <v>86</v>
      </c>
      <c r="B110" s="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14"/>
    </row>
    <row r="111" spans="1:21">
      <c r="A111" s="10" t="s">
        <v>86</v>
      </c>
      <c r="B111" s="11">
        <v>610005</v>
      </c>
      <c r="C111" s="7">
        <v>19</v>
      </c>
      <c r="D111" s="7">
        <f>C111</f>
        <v>19</v>
      </c>
      <c r="E111" s="7">
        <v>39</v>
      </c>
      <c r="F111" s="7">
        <v>9</v>
      </c>
      <c r="G111" s="7">
        <f>E111+F111</f>
        <v>48</v>
      </c>
      <c r="H111" s="7">
        <v>42</v>
      </c>
      <c r="I111" s="7">
        <v>15</v>
      </c>
      <c r="J111" s="7">
        <f>H111+I111</f>
        <v>57</v>
      </c>
      <c r="K111" s="7">
        <v>19</v>
      </c>
      <c r="L111" s="7">
        <v>8</v>
      </c>
      <c r="M111" s="7">
        <f>K111+L111</f>
        <v>27</v>
      </c>
      <c r="N111" s="7">
        <f>D111+G111+J111+M111</f>
        <v>151</v>
      </c>
      <c r="O111" s="7">
        <f>N111*0.6</f>
        <v>90.6</v>
      </c>
      <c r="P111" s="7">
        <v>92.52</v>
      </c>
      <c r="Q111" s="7">
        <f>O111-P111</f>
        <v>-1.92</v>
      </c>
      <c r="R111" s="7">
        <v>90.6</v>
      </c>
      <c r="S111" s="7">
        <f>O111+Q111</f>
        <v>88.68</v>
      </c>
      <c r="T111" s="7"/>
      <c r="U111" s="14"/>
    </row>
    <row r="112" spans="1:21">
      <c r="A112" s="10" t="s">
        <v>29</v>
      </c>
      <c r="B112" s="11"/>
      <c r="C112" s="7">
        <f>SUM(C111)</f>
        <v>19</v>
      </c>
      <c r="D112" s="7">
        <f>C112</f>
        <v>19</v>
      </c>
      <c r="E112" s="7">
        <f t="shared" ref="E112:M112" si="47">SUM(E111)</f>
        <v>39</v>
      </c>
      <c r="F112" s="7">
        <f>SUM(F111)</f>
        <v>9</v>
      </c>
      <c r="G112" s="7">
        <f>E112+F112</f>
        <v>48</v>
      </c>
      <c r="H112" s="7">
        <f>SUM(H111)</f>
        <v>42</v>
      </c>
      <c r="I112" s="7">
        <f>SUM(I111)</f>
        <v>15</v>
      </c>
      <c r="J112" s="7">
        <f>H112+I112</f>
        <v>57</v>
      </c>
      <c r="K112" s="7">
        <f>SUM(K111)</f>
        <v>19</v>
      </c>
      <c r="L112" s="7">
        <f>SUM(L111)</f>
        <v>8</v>
      </c>
      <c r="M112" s="7">
        <f>SUM(M111)</f>
        <v>27</v>
      </c>
      <c r="N112" s="7">
        <f>D112+G112+J112+M112</f>
        <v>151</v>
      </c>
      <c r="O112" s="7">
        <f>N112*0.6</f>
        <v>90.6</v>
      </c>
      <c r="P112" s="7">
        <v>92.52</v>
      </c>
      <c r="Q112" s="7">
        <f>O112-P112</f>
        <v>-1.92</v>
      </c>
      <c r="R112" s="7">
        <v>90.6</v>
      </c>
      <c r="S112" s="7">
        <f>O112+Q112</f>
        <v>88.68</v>
      </c>
      <c r="T112" s="7"/>
      <c r="U112" s="14"/>
    </row>
    <row r="113" spans="1:21">
      <c r="A113" s="8" t="s">
        <v>87</v>
      </c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14"/>
    </row>
    <row r="114" spans="1:21">
      <c r="A114" s="10" t="s">
        <v>88</v>
      </c>
      <c r="B114" s="11">
        <v>613008</v>
      </c>
      <c r="C114" s="7">
        <v>17</v>
      </c>
      <c r="D114" s="7">
        <f>C114</f>
        <v>17</v>
      </c>
      <c r="E114" s="7">
        <v>22</v>
      </c>
      <c r="F114" s="7">
        <v>2</v>
      </c>
      <c r="G114" s="7">
        <f>E114+F114</f>
        <v>24</v>
      </c>
      <c r="H114" s="7">
        <v>2</v>
      </c>
      <c r="I114" s="7"/>
      <c r="J114" s="7">
        <f>H114+I114</f>
        <v>2</v>
      </c>
      <c r="K114" s="7">
        <v>1</v>
      </c>
      <c r="L114" s="7"/>
      <c r="M114" s="7">
        <f>K114+L114</f>
        <v>1</v>
      </c>
      <c r="N114" s="7">
        <f>D114+G114+J114+M114</f>
        <v>44</v>
      </c>
      <c r="O114" s="7">
        <f>N114*0.6</f>
        <v>26.4</v>
      </c>
      <c r="P114" s="7">
        <v>18.42</v>
      </c>
      <c r="Q114" s="7">
        <f>O114-P114</f>
        <v>7.98</v>
      </c>
      <c r="R114" s="7">
        <v>26.4</v>
      </c>
      <c r="S114" s="7">
        <f>O114+Q114</f>
        <v>34.38</v>
      </c>
      <c r="T114" s="7"/>
      <c r="U114" s="14"/>
    </row>
    <row r="115" spans="1:21">
      <c r="A115" s="10" t="s">
        <v>29</v>
      </c>
      <c r="B115" s="11"/>
      <c r="C115" s="7">
        <f>SUM(C114)</f>
        <v>17</v>
      </c>
      <c r="D115" s="7">
        <f>C115</f>
        <v>17</v>
      </c>
      <c r="E115" s="7">
        <f t="shared" ref="E115:M115" si="48">SUM(E114)</f>
        <v>22</v>
      </c>
      <c r="F115" s="7">
        <f>SUM(F114)</f>
        <v>2</v>
      </c>
      <c r="G115" s="7">
        <f>E115+F115</f>
        <v>24</v>
      </c>
      <c r="H115" s="7">
        <f>SUM(H114)</f>
        <v>2</v>
      </c>
      <c r="I115" s="7"/>
      <c r="J115" s="7">
        <f>H115+I115</f>
        <v>2</v>
      </c>
      <c r="K115" s="7">
        <f>SUM(K114)</f>
        <v>1</v>
      </c>
      <c r="L115" s="7"/>
      <c r="M115" s="7">
        <f>SUM(M114)</f>
        <v>1</v>
      </c>
      <c r="N115" s="7">
        <f>D115+G115+J115+M115</f>
        <v>44</v>
      </c>
      <c r="O115" s="7">
        <f>N115*0.6</f>
        <v>26.4</v>
      </c>
      <c r="P115" s="7">
        <v>18.42</v>
      </c>
      <c r="Q115" s="7">
        <f>O115-P115</f>
        <v>7.98</v>
      </c>
      <c r="R115" s="7">
        <v>26.4</v>
      </c>
      <c r="S115" s="7">
        <f>O115+Q115</f>
        <v>34.38</v>
      </c>
      <c r="T115" s="7"/>
      <c r="U115" s="14"/>
    </row>
    <row r="116" spans="1:21">
      <c r="A116" s="8" t="s">
        <v>89</v>
      </c>
      <c r="B116" s="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14"/>
    </row>
    <row r="117" spans="1:21">
      <c r="A117" s="10" t="s">
        <v>32</v>
      </c>
      <c r="B117" s="11">
        <v>614001</v>
      </c>
      <c r="C117" s="7"/>
      <c r="D117" s="7"/>
      <c r="E117" s="7"/>
      <c r="F117" s="7"/>
      <c r="G117" s="7"/>
      <c r="H117" s="7">
        <v>1</v>
      </c>
      <c r="I117" s="7">
        <v>1</v>
      </c>
      <c r="J117" s="7">
        <f>H117+I117</f>
        <v>2</v>
      </c>
      <c r="K117" s="7"/>
      <c r="L117" s="7"/>
      <c r="M117" s="7"/>
      <c r="N117" s="7">
        <f>D117+G117+J117+M117</f>
        <v>2</v>
      </c>
      <c r="O117" s="7">
        <f>N117*0.6</f>
        <v>1.2</v>
      </c>
      <c r="P117" s="7">
        <v>2.4</v>
      </c>
      <c r="Q117" s="7">
        <f>O117-P117</f>
        <v>-1.2</v>
      </c>
      <c r="R117" s="7">
        <v>1.2</v>
      </c>
      <c r="S117" s="7">
        <f>O117+Q117</f>
        <v>0</v>
      </c>
      <c r="T117" s="7"/>
      <c r="U117" s="14"/>
    </row>
    <row r="118" spans="1:21">
      <c r="A118" s="10" t="s">
        <v>90</v>
      </c>
      <c r="B118" s="11">
        <v>614002</v>
      </c>
      <c r="C118" s="7">
        <v>11</v>
      </c>
      <c r="D118" s="7">
        <f>C118</f>
        <v>11</v>
      </c>
      <c r="E118" s="7">
        <v>2</v>
      </c>
      <c r="F118" s="7"/>
      <c r="G118" s="7">
        <f>E118+F118</f>
        <v>2</v>
      </c>
      <c r="H118" s="7"/>
      <c r="I118" s="7"/>
      <c r="J118" s="7"/>
      <c r="K118" s="7"/>
      <c r="L118" s="7"/>
      <c r="M118" s="7"/>
      <c r="N118" s="7">
        <f>D118+G118+J118+M118</f>
        <v>13</v>
      </c>
      <c r="O118" s="7">
        <f>N118*0.6</f>
        <v>7.8</v>
      </c>
      <c r="P118" s="7">
        <v>14.76</v>
      </c>
      <c r="Q118" s="7">
        <f>O118-P118</f>
        <v>-6.96</v>
      </c>
      <c r="R118" s="7">
        <v>7.8</v>
      </c>
      <c r="S118" s="7">
        <f>O118+Q118</f>
        <v>0.84</v>
      </c>
      <c r="T118" s="7"/>
      <c r="U118" s="18"/>
    </row>
    <row r="119" spans="1:21">
      <c r="A119" s="16" t="s">
        <v>91</v>
      </c>
      <c r="B119" s="7"/>
      <c r="C119" s="7">
        <v>2</v>
      </c>
      <c r="D119" s="7">
        <f>C119</f>
        <v>2</v>
      </c>
      <c r="E119" s="7"/>
      <c r="F119" s="7"/>
      <c r="G119" s="7"/>
      <c r="H119" s="7"/>
      <c r="I119" s="7"/>
      <c r="J119" s="7"/>
      <c r="K119" s="7"/>
      <c r="L119" s="7"/>
      <c r="M119" s="7"/>
      <c r="N119" s="7">
        <f>D119+G119+J119+M119</f>
        <v>2</v>
      </c>
      <c r="O119" s="7">
        <f>N119*0.6</f>
        <v>1.2</v>
      </c>
      <c r="P119" s="7">
        <v>6.48</v>
      </c>
      <c r="Q119" s="7">
        <f>O119-P119</f>
        <v>-5.28</v>
      </c>
      <c r="R119" s="7">
        <v>1.2</v>
      </c>
      <c r="S119" s="7">
        <v>0</v>
      </c>
      <c r="T119" s="7"/>
      <c r="U119" s="14"/>
    </row>
    <row r="120" spans="1:21">
      <c r="A120" s="16" t="s">
        <v>92</v>
      </c>
      <c r="B120" s="7"/>
      <c r="C120" s="7">
        <v>9</v>
      </c>
      <c r="D120" s="7">
        <f>C120</f>
        <v>9</v>
      </c>
      <c r="E120" s="7"/>
      <c r="F120" s="7"/>
      <c r="G120" s="7"/>
      <c r="H120" s="7"/>
      <c r="I120" s="7"/>
      <c r="J120" s="7"/>
      <c r="K120" s="7"/>
      <c r="L120" s="7"/>
      <c r="M120" s="7"/>
      <c r="N120" s="7">
        <f>D120+G120+J120+M120</f>
        <v>9</v>
      </c>
      <c r="O120" s="7">
        <f>N120*0.6</f>
        <v>5.4</v>
      </c>
      <c r="P120" s="7">
        <v>8.4</v>
      </c>
      <c r="Q120" s="7">
        <f>O120-P120</f>
        <v>-3</v>
      </c>
      <c r="R120" s="7">
        <v>5.4</v>
      </c>
      <c r="S120" s="7">
        <f>O120+Q120</f>
        <v>2.4</v>
      </c>
      <c r="T120" s="7"/>
      <c r="U120" s="14"/>
    </row>
    <row r="121" spans="1:21">
      <c r="A121" s="10" t="s">
        <v>93</v>
      </c>
      <c r="B121" s="11">
        <v>614004</v>
      </c>
      <c r="C121" s="7">
        <v>4</v>
      </c>
      <c r="D121" s="7">
        <f>C121</f>
        <v>4</v>
      </c>
      <c r="E121" s="7">
        <v>17</v>
      </c>
      <c r="F121" s="7">
        <v>1</v>
      </c>
      <c r="G121" s="7">
        <f>E121+F121</f>
        <v>18</v>
      </c>
      <c r="H121" s="7"/>
      <c r="I121" s="7"/>
      <c r="J121" s="7"/>
      <c r="K121" s="7">
        <v>7</v>
      </c>
      <c r="L121" s="7">
        <v>4</v>
      </c>
      <c r="M121" s="7">
        <f>K121+L121</f>
        <v>11</v>
      </c>
      <c r="N121" s="7">
        <f>D121+G121+J121+M121</f>
        <v>33</v>
      </c>
      <c r="O121" s="7">
        <f>N121*0.6</f>
        <v>19.8</v>
      </c>
      <c r="P121" s="7">
        <v>2.88</v>
      </c>
      <c r="Q121" s="7">
        <f>O121-P121</f>
        <v>16.92</v>
      </c>
      <c r="R121" s="7">
        <v>19.8</v>
      </c>
      <c r="S121" s="7">
        <f>O121+Q121</f>
        <v>36.72</v>
      </c>
      <c r="T121" s="7"/>
      <c r="U121" s="14"/>
    </row>
    <row r="122" spans="1:21">
      <c r="A122" s="10" t="s">
        <v>94</v>
      </c>
      <c r="B122" s="11">
        <v>614005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>
        <v>4.08</v>
      </c>
      <c r="Q122" s="7">
        <f>O122-P122</f>
        <v>-4.08</v>
      </c>
      <c r="R122" s="7"/>
      <c r="S122" s="7">
        <v>0</v>
      </c>
      <c r="T122" s="7">
        <v>4.08</v>
      </c>
      <c r="U122" s="14" t="s">
        <v>95</v>
      </c>
    </row>
    <row r="123" spans="1:21">
      <c r="A123" s="10" t="s">
        <v>29</v>
      </c>
      <c r="B123" s="11"/>
      <c r="C123" s="7">
        <f>C117+C118+C121+C122</f>
        <v>15</v>
      </c>
      <c r="D123" s="7">
        <f>C123</f>
        <v>15</v>
      </c>
      <c r="E123" s="7">
        <f t="shared" ref="E123:M123" si="49">E117+E118+E121+E122</f>
        <v>19</v>
      </c>
      <c r="F123" s="7">
        <f>F117+F118+F121+F122</f>
        <v>1</v>
      </c>
      <c r="G123" s="7">
        <f>E123+F123</f>
        <v>20</v>
      </c>
      <c r="H123" s="7">
        <f>H117+H118+H121+H122</f>
        <v>1</v>
      </c>
      <c r="I123" s="7">
        <f>I117+I118+I121+I122</f>
        <v>1</v>
      </c>
      <c r="J123" s="7">
        <f>H123+I123</f>
        <v>2</v>
      </c>
      <c r="K123" s="7">
        <f>K117+K118+K121+K122</f>
        <v>7</v>
      </c>
      <c r="L123" s="7">
        <f>L117+L118+L121+L122</f>
        <v>4</v>
      </c>
      <c r="M123" s="7">
        <f>M117+M118+M121+M122</f>
        <v>11</v>
      </c>
      <c r="N123" s="7">
        <f>D123+G123+J123+M123</f>
        <v>48</v>
      </c>
      <c r="O123" s="7">
        <f>N123*0.6</f>
        <v>28.8</v>
      </c>
      <c r="P123" s="7">
        <f>P117+P118+P121+P122</f>
        <v>24.12</v>
      </c>
      <c r="Q123" s="7">
        <f>O123-P123</f>
        <v>4.68</v>
      </c>
      <c r="R123" s="7">
        <v>28.8</v>
      </c>
      <c r="S123" s="7">
        <f>S117+S118+S121+S122</f>
        <v>37.56</v>
      </c>
      <c r="T123" s="7"/>
      <c r="U123" s="14"/>
    </row>
    <row r="124" spans="1:21">
      <c r="A124" s="8" t="s">
        <v>96</v>
      </c>
      <c r="B124" s="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14"/>
    </row>
    <row r="125" spans="1:21">
      <c r="A125" s="10" t="s">
        <v>96</v>
      </c>
      <c r="B125" s="11">
        <v>614003</v>
      </c>
      <c r="C125" s="7">
        <v>14</v>
      </c>
      <c r="D125" s="7">
        <f>C125</f>
        <v>14</v>
      </c>
      <c r="E125" s="7">
        <v>9</v>
      </c>
      <c r="F125" s="7">
        <v>6</v>
      </c>
      <c r="G125" s="7">
        <f>E125+F125</f>
        <v>15</v>
      </c>
      <c r="H125" s="7">
        <v>23</v>
      </c>
      <c r="I125" s="7">
        <v>5</v>
      </c>
      <c r="J125" s="7">
        <f>H125+I125</f>
        <v>28</v>
      </c>
      <c r="K125" s="7">
        <v>15</v>
      </c>
      <c r="L125" s="7">
        <v>3</v>
      </c>
      <c r="M125" s="7">
        <f>K125+L125</f>
        <v>18</v>
      </c>
      <c r="N125" s="7">
        <f>D125+G125+J125+M125</f>
        <v>75</v>
      </c>
      <c r="O125" s="7">
        <f>N125*0.6</f>
        <v>45</v>
      </c>
      <c r="P125" s="7">
        <v>66.66</v>
      </c>
      <c r="Q125" s="7">
        <f>O125-P125</f>
        <v>-21.66</v>
      </c>
      <c r="R125" s="7">
        <v>45</v>
      </c>
      <c r="S125" s="7">
        <f>O125+Q125</f>
        <v>23.34</v>
      </c>
      <c r="T125" s="7"/>
      <c r="U125" s="14"/>
    </row>
    <row r="126" spans="1:21">
      <c r="A126" s="10" t="s">
        <v>29</v>
      </c>
      <c r="B126" s="11"/>
      <c r="C126" s="7">
        <f>C125</f>
        <v>14</v>
      </c>
      <c r="D126" s="7">
        <f>C126</f>
        <v>14</v>
      </c>
      <c r="E126" s="7">
        <f t="shared" ref="E126:M126" si="50">E125</f>
        <v>9</v>
      </c>
      <c r="F126" s="7">
        <f>F125</f>
        <v>6</v>
      </c>
      <c r="G126" s="7">
        <f>E126+F126</f>
        <v>15</v>
      </c>
      <c r="H126" s="7">
        <f>H125</f>
        <v>23</v>
      </c>
      <c r="I126" s="7">
        <f>I125</f>
        <v>5</v>
      </c>
      <c r="J126" s="7">
        <f>H126+I126</f>
        <v>28</v>
      </c>
      <c r="K126" s="7">
        <f>K125</f>
        <v>15</v>
      </c>
      <c r="L126" s="7">
        <f>L125</f>
        <v>3</v>
      </c>
      <c r="M126" s="7">
        <f>M125</f>
        <v>18</v>
      </c>
      <c r="N126" s="7">
        <f>D126+G126+J126+M126</f>
        <v>75</v>
      </c>
      <c r="O126" s="7">
        <f>N126*0.6</f>
        <v>45</v>
      </c>
      <c r="P126" s="7">
        <f>P125</f>
        <v>66.66</v>
      </c>
      <c r="Q126" s="7">
        <f>O126-P126</f>
        <v>-21.66</v>
      </c>
      <c r="R126" s="7">
        <v>45</v>
      </c>
      <c r="S126" s="7">
        <f>O126+Q126</f>
        <v>23.34</v>
      </c>
      <c r="T126" s="7"/>
      <c r="U126" s="14"/>
    </row>
    <row r="127" spans="1:21">
      <c r="A127" s="8" t="s">
        <v>97</v>
      </c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14"/>
    </row>
    <row r="128" spans="1:21">
      <c r="A128" s="10" t="s">
        <v>32</v>
      </c>
      <c r="B128" s="11">
        <v>615001</v>
      </c>
      <c r="C128" s="7"/>
      <c r="D128" s="7"/>
      <c r="E128" s="7"/>
      <c r="F128" s="7"/>
      <c r="G128" s="7"/>
      <c r="H128" s="7">
        <v>1</v>
      </c>
      <c r="I128" s="7"/>
      <c r="J128" s="7">
        <f>H128+I128</f>
        <v>1</v>
      </c>
      <c r="K128" s="7">
        <v>2</v>
      </c>
      <c r="L128" s="7"/>
      <c r="M128" s="7">
        <f>K128+L128</f>
        <v>2</v>
      </c>
      <c r="N128" s="7">
        <f>D128+G128+J128+M128</f>
        <v>3</v>
      </c>
      <c r="O128" s="7">
        <f>N128*0.6</f>
        <v>1.8</v>
      </c>
      <c r="P128" s="7">
        <v>1.2</v>
      </c>
      <c r="Q128" s="7">
        <f>O128-P128</f>
        <v>0.6</v>
      </c>
      <c r="R128" s="7">
        <v>1.8</v>
      </c>
      <c r="S128" s="7">
        <f>O128+Q128</f>
        <v>2.4</v>
      </c>
      <c r="T128" s="7"/>
      <c r="U128" s="14"/>
    </row>
    <row r="129" spans="1:21">
      <c r="A129" s="10" t="s">
        <v>98</v>
      </c>
      <c r="B129" s="11">
        <v>615003</v>
      </c>
      <c r="C129" s="7">
        <v>6</v>
      </c>
      <c r="D129" s="7">
        <f>C129</f>
        <v>6</v>
      </c>
      <c r="E129" s="7">
        <v>2</v>
      </c>
      <c r="F129" s="7"/>
      <c r="G129" s="7">
        <f>E129+F129</f>
        <v>2</v>
      </c>
      <c r="H129" s="7">
        <v>3</v>
      </c>
      <c r="I129" s="7"/>
      <c r="J129" s="7">
        <f>H129+I129</f>
        <v>3</v>
      </c>
      <c r="K129" s="7"/>
      <c r="L129" s="7"/>
      <c r="M129" s="7"/>
      <c r="N129" s="7">
        <f>D129+G129+J129+M129</f>
        <v>11</v>
      </c>
      <c r="O129" s="7">
        <f>N129*0.6</f>
        <v>6.6</v>
      </c>
      <c r="P129" s="7">
        <v>13.32</v>
      </c>
      <c r="Q129" s="7">
        <f>O129-P129</f>
        <v>-6.72</v>
      </c>
      <c r="R129" s="7">
        <v>6.6</v>
      </c>
      <c r="S129" s="7">
        <v>0</v>
      </c>
      <c r="T129" s="7">
        <v>0.12</v>
      </c>
      <c r="U129" s="14" t="s">
        <v>99</v>
      </c>
    </row>
    <row r="130" spans="1:21">
      <c r="A130" s="15" t="s">
        <v>100</v>
      </c>
      <c r="B130" s="11"/>
      <c r="C130" s="7">
        <v>6</v>
      </c>
      <c r="D130" s="7">
        <f>C130</f>
        <v>6</v>
      </c>
      <c r="E130" s="7">
        <v>2</v>
      </c>
      <c r="F130" s="7"/>
      <c r="G130" s="7">
        <f>E130+F130</f>
        <v>2</v>
      </c>
      <c r="H130" s="7">
        <v>3</v>
      </c>
      <c r="I130" s="7"/>
      <c r="J130" s="7">
        <f>H130+I130</f>
        <v>3</v>
      </c>
      <c r="K130" s="7"/>
      <c r="L130" s="7"/>
      <c r="M130" s="7"/>
      <c r="N130" s="7">
        <f>D130+G130+J130+M130</f>
        <v>11</v>
      </c>
      <c r="O130" s="7">
        <f>N130*0.6</f>
        <v>6.6</v>
      </c>
      <c r="P130" s="7">
        <v>13.32</v>
      </c>
      <c r="Q130" s="7">
        <f>O130-P130</f>
        <v>-6.72</v>
      </c>
      <c r="R130" s="7">
        <v>6.6</v>
      </c>
      <c r="S130" s="7">
        <v>0</v>
      </c>
      <c r="T130" s="7"/>
      <c r="U130" s="14"/>
    </row>
    <row r="131" spans="1:21">
      <c r="A131" s="10" t="s">
        <v>101</v>
      </c>
      <c r="B131" s="11">
        <v>615004</v>
      </c>
      <c r="C131" s="7"/>
      <c r="D131" s="7">
        <f>C131</f>
        <v>0</v>
      </c>
      <c r="E131" s="7"/>
      <c r="F131" s="7"/>
      <c r="G131" s="7">
        <f>E131+F131</f>
        <v>0</v>
      </c>
      <c r="H131" s="7"/>
      <c r="I131" s="7"/>
      <c r="J131" s="7"/>
      <c r="K131" s="7"/>
      <c r="L131" s="7"/>
      <c r="M131" s="7"/>
      <c r="N131" s="7"/>
      <c r="O131" s="7"/>
      <c r="P131" s="7">
        <v>0</v>
      </c>
      <c r="Q131" s="7">
        <f>O131-P131</f>
        <v>0</v>
      </c>
      <c r="R131" s="7"/>
      <c r="S131" s="7">
        <f>O131+Q131</f>
        <v>0</v>
      </c>
      <c r="T131" s="7"/>
      <c r="U131" s="14"/>
    </row>
    <row r="132" spans="1:21">
      <c r="A132" s="10" t="s">
        <v>102</v>
      </c>
      <c r="B132" s="11">
        <v>615005</v>
      </c>
      <c r="C132" s="7">
        <v>20</v>
      </c>
      <c r="D132" s="7">
        <f>C132</f>
        <v>20</v>
      </c>
      <c r="E132" s="7">
        <v>31</v>
      </c>
      <c r="F132" s="7"/>
      <c r="G132" s="7">
        <f>E132+F132</f>
        <v>31</v>
      </c>
      <c r="H132" s="7">
        <v>10</v>
      </c>
      <c r="I132" s="7">
        <v>3</v>
      </c>
      <c r="J132" s="7">
        <f>H132+I132</f>
        <v>13</v>
      </c>
      <c r="K132" s="7">
        <v>5</v>
      </c>
      <c r="L132" s="7"/>
      <c r="M132" s="7">
        <f t="shared" ref="M132:M135" si="51">K132+L132</f>
        <v>5</v>
      </c>
      <c r="N132" s="7">
        <f>D132+G132+J132+M132</f>
        <v>69</v>
      </c>
      <c r="O132" s="7">
        <f>N132*0.6</f>
        <v>41.4</v>
      </c>
      <c r="P132" s="7">
        <v>43.8</v>
      </c>
      <c r="Q132" s="7">
        <f>O132-P132</f>
        <v>-2.4</v>
      </c>
      <c r="R132" s="7">
        <v>41.4</v>
      </c>
      <c r="S132" s="7">
        <f>O132+Q132</f>
        <v>39</v>
      </c>
      <c r="T132" s="7"/>
      <c r="U132" s="14"/>
    </row>
    <row r="133" spans="1:21">
      <c r="A133" s="15" t="s">
        <v>103</v>
      </c>
      <c r="B133" s="11"/>
      <c r="C133" s="7"/>
      <c r="D133" s="7"/>
      <c r="E133" s="7"/>
      <c r="F133" s="7"/>
      <c r="G133" s="7"/>
      <c r="H133" s="7">
        <v>5</v>
      </c>
      <c r="I133" s="7">
        <v>3</v>
      </c>
      <c r="J133" s="7">
        <f>H133+I133</f>
        <v>8</v>
      </c>
      <c r="K133" s="7"/>
      <c r="L133" s="7"/>
      <c r="M133" s="7"/>
      <c r="N133" s="7">
        <f>D133+G133+J133+M133</f>
        <v>8</v>
      </c>
      <c r="O133" s="7">
        <f>N133*0.6</f>
        <v>4.8</v>
      </c>
      <c r="P133" s="7">
        <v>9.6</v>
      </c>
      <c r="Q133" s="7">
        <f>O133-P133</f>
        <v>-4.8</v>
      </c>
      <c r="R133" s="7">
        <v>4.8</v>
      </c>
      <c r="S133" s="7"/>
      <c r="T133" s="7"/>
      <c r="U133" s="14"/>
    </row>
    <row r="134" spans="1:21">
      <c r="A134" s="10" t="s">
        <v>104</v>
      </c>
      <c r="B134" s="11">
        <v>615008</v>
      </c>
      <c r="C134" s="7">
        <v>21</v>
      </c>
      <c r="D134" s="7">
        <f>C134</f>
        <v>21</v>
      </c>
      <c r="E134" s="7">
        <v>49</v>
      </c>
      <c r="F134" s="7">
        <v>40</v>
      </c>
      <c r="G134" s="7">
        <f>E134+F134</f>
        <v>89</v>
      </c>
      <c r="H134" s="7">
        <v>21</v>
      </c>
      <c r="I134" s="7">
        <v>1</v>
      </c>
      <c r="J134" s="7">
        <f>H134+I134</f>
        <v>22</v>
      </c>
      <c r="K134" s="7">
        <v>21</v>
      </c>
      <c r="L134" s="7"/>
      <c r="M134" s="7">
        <f>K134+L134</f>
        <v>21</v>
      </c>
      <c r="N134" s="7">
        <f>D134+G134+J134+M134</f>
        <v>153</v>
      </c>
      <c r="O134" s="7">
        <f>N134*0.6</f>
        <v>91.8</v>
      </c>
      <c r="P134" s="7">
        <v>53.58</v>
      </c>
      <c r="Q134" s="7">
        <f>O134-P134</f>
        <v>38.22</v>
      </c>
      <c r="R134" s="7">
        <v>91.8</v>
      </c>
      <c r="S134" s="7">
        <f>O134+Q134</f>
        <v>130.02</v>
      </c>
      <c r="T134" s="7"/>
      <c r="U134" s="14"/>
    </row>
    <row r="135" spans="1:21">
      <c r="A135" s="10" t="s">
        <v>105</v>
      </c>
      <c r="B135" s="11">
        <v>615009</v>
      </c>
      <c r="C135" s="7">
        <v>14</v>
      </c>
      <c r="D135" s="7">
        <f>C135</f>
        <v>14</v>
      </c>
      <c r="E135" s="7"/>
      <c r="F135" s="7">
        <v>11</v>
      </c>
      <c r="G135" s="7">
        <f>E135+F135</f>
        <v>11</v>
      </c>
      <c r="H135" s="7">
        <v>8</v>
      </c>
      <c r="I135" s="7">
        <v>13</v>
      </c>
      <c r="J135" s="7">
        <f>H135+I135</f>
        <v>21</v>
      </c>
      <c r="K135" s="7">
        <v>2</v>
      </c>
      <c r="L135" s="7">
        <v>13</v>
      </c>
      <c r="M135" s="7">
        <f>K135+L135</f>
        <v>15</v>
      </c>
      <c r="N135" s="7">
        <f>D135+G135+J135+M135</f>
        <v>61</v>
      </c>
      <c r="O135" s="7">
        <f>N135*0.6</f>
        <v>36.6</v>
      </c>
      <c r="P135" s="7">
        <v>25.68</v>
      </c>
      <c r="Q135" s="7">
        <f>O135-P135</f>
        <v>10.92</v>
      </c>
      <c r="R135" s="7">
        <v>36.6</v>
      </c>
      <c r="S135" s="7">
        <f>O135+Q135</f>
        <v>47.52</v>
      </c>
      <c r="T135" s="7"/>
      <c r="U135" s="14"/>
    </row>
    <row r="136" spans="1:21">
      <c r="A136" s="10" t="s">
        <v>29</v>
      </c>
      <c r="B136" s="11"/>
      <c r="C136" s="7">
        <f>C128+C129+C131+C132+C134+C135</f>
        <v>61</v>
      </c>
      <c r="D136" s="7">
        <f>C136</f>
        <v>61</v>
      </c>
      <c r="E136" s="7">
        <f t="shared" ref="E136:M136" si="52">E128+E129+E131+E132+E134+E135</f>
        <v>82</v>
      </c>
      <c r="F136" s="7">
        <f>F128+F129+F131+F132+F134+F135</f>
        <v>51</v>
      </c>
      <c r="G136" s="7">
        <f>E136+F136</f>
        <v>133</v>
      </c>
      <c r="H136" s="7">
        <f>H128+H129+H131+H132+H134+H135</f>
        <v>43</v>
      </c>
      <c r="I136" s="7">
        <f>I128+I129+I131+I132+I134+I135</f>
        <v>17</v>
      </c>
      <c r="J136" s="7">
        <f>H136+I136</f>
        <v>60</v>
      </c>
      <c r="K136" s="7">
        <f>K128+K129+K131+K132+K134+K135</f>
        <v>30</v>
      </c>
      <c r="L136" s="7">
        <f>L128+L129+L131+L132+L134+L135</f>
        <v>13</v>
      </c>
      <c r="M136" s="7">
        <f>M128+M129+M131+M132+M134+M135</f>
        <v>43</v>
      </c>
      <c r="N136" s="7">
        <f>D136+G136+J136+M136</f>
        <v>297</v>
      </c>
      <c r="O136" s="7">
        <f>N136*0.6</f>
        <v>178.2</v>
      </c>
      <c r="P136" s="7">
        <f>P128+P129+P131+P132+P134+P135</f>
        <v>137.58</v>
      </c>
      <c r="Q136" s="7">
        <f>O136-P136</f>
        <v>40.62</v>
      </c>
      <c r="R136" s="7">
        <v>178.2</v>
      </c>
      <c r="S136" s="7">
        <f>S128+S129+S131+S132+S134+S135</f>
        <v>218.94</v>
      </c>
      <c r="T136" s="7"/>
      <c r="U136" s="14"/>
    </row>
    <row r="137" spans="1:21">
      <c r="A137" s="8" t="s">
        <v>106</v>
      </c>
      <c r="B137" s="1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14"/>
    </row>
    <row r="138" spans="1:21">
      <c r="A138" s="10" t="s">
        <v>106</v>
      </c>
      <c r="B138" s="11">
        <v>615007</v>
      </c>
      <c r="C138" s="7">
        <v>29</v>
      </c>
      <c r="D138" s="7">
        <f>C138</f>
        <v>29</v>
      </c>
      <c r="E138" s="7">
        <v>32</v>
      </c>
      <c r="F138" s="7">
        <v>57</v>
      </c>
      <c r="G138" s="7">
        <f>E138+F138</f>
        <v>89</v>
      </c>
      <c r="H138" s="7">
        <v>23</v>
      </c>
      <c r="I138" s="7"/>
      <c r="J138" s="7">
        <f>H138+I138</f>
        <v>23</v>
      </c>
      <c r="K138" s="7">
        <v>8</v>
      </c>
      <c r="L138" s="7">
        <v>15</v>
      </c>
      <c r="M138" s="7">
        <f>K138+L138</f>
        <v>23</v>
      </c>
      <c r="N138" s="7">
        <f t="shared" ref="N138:N201" si="53">D138+G138+J138+M138</f>
        <v>164</v>
      </c>
      <c r="O138" s="7">
        <f t="shared" ref="O138:O201" si="54">N138*0.6</f>
        <v>98.4</v>
      </c>
      <c r="P138" s="7">
        <v>94.08</v>
      </c>
      <c r="Q138" s="7">
        <f>O138-P138</f>
        <v>4.31999999999999</v>
      </c>
      <c r="R138" s="7">
        <v>98.4</v>
      </c>
      <c r="S138" s="7">
        <f>O138+Q138</f>
        <v>102.72</v>
      </c>
      <c r="T138" s="7"/>
      <c r="U138" s="14"/>
    </row>
    <row r="139" spans="1:21">
      <c r="A139" s="10" t="s">
        <v>29</v>
      </c>
      <c r="B139" s="11"/>
      <c r="C139" s="7">
        <f>C138</f>
        <v>29</v>
      </c>
      <c r="D139" s="7">
        <f>C139</f>
        <v>29</v>
      </c>
      <c r="E139" s="7">
        <f t="shared" ref="E139:M139" si="55">E138</f>
        <v>32</v>
      </c>
      <c r="F139" s="7">
        <f>F138</f>
        <v>57</v>
      </c>
      <c r="G139" s="7">
        <f>E139+F139</f>
        <v>89</v>
      </c>
      <c r="H139" s="7">
        <f>H138</f>
        <v>23</v>
      </c>
      <c r="I139" s="7">
        <f>I138</f>
        <v>0</v>
      </c>
      <c r="J139" s="7">
        <f>H139+I139</f>
        <v>23</v>
      </c>
      <c r="K139" s="7">
        <f>K138</f>
        <v>8</v>
      </c>
      <c r="L139" s="7">
        <f>L138</f>
        <v>15</v>
      </c>
      <c r="M139" s="7">
        <f>M138</f>
        <v>23</v>
      </c>
      <c r="N139" s="7">
        <f>D139+G139+J139+M139</f>
        <v>164</v>
      </c>
      <c r="O139" s="7">
        <f>N139*0.6</f>
        <v>98.4</v>
      </c>
      <c r="P139" s="7">
        <f>P138</f>
        <v>94.08</v>
      </c>
      <c r="Q139" s="7">
        <f t="shared" ref="Q139:Q201" si="56">O139-P139</f>
        <v>4.31999999999999</v>
      </c>
      <c r="R139" s="7">
        <v>98.4</v>
      </c>
      <c r="S139" s="7">
        <f>O139+Q139</f>
        <v>102.72</v>
      </c>
      <c r="T139" s="7"/>
      <c r="U139" s="14"/>
    </row>
    <row r="140" spans="1:21">
      <c r="A140" s="8" t="s">
        <v>107</v>
      </c>
      <c r="B140" s="1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14"/>
    </row>
    <row r="141" spans="1:21">
      <c r="A141" s="10" t="s">
        <v>107</v>
      </c>
      <c r="B141" s="11">
        <v>615006</v>
      </c>
      <c r="C141" s="7">
        <v>114</v>
      </c>
      <c r="D141" s="7">
        <f>C141</f>
        <v>114</v>
      </c>
      <c r="E141" s="7">
        <v>177</v>
      </c>
      <c r="F141" s="7">
        <v>8</v>
      </c>
      <c r="G141" s="7">
        <f>E141+F141</f>
        <v>185</v>
      </c>
      <c r="H141" s="7">
        <v>11</v>
      </c>
      <c r="I141" s="7"/>
      <c r="J141" s="7">
        <f t="shared" ref="J141:J205" si="57">H141+I141</f>
        <v>11</v>
      </c>
      <c r="K141" s="7">
        <v>28</v>
      </c>
      <c r="L141" s="7"/>
      <c r="M141" s="7">
        <f>K141+L141</f>
        <v>28</v>
      </c>
      <c r="N141" s="7">
        <f>D141+G141+J141+M141</f>
        <v>338</v>
      </c>
      <c r="O141" s="7">
        <f>N141*0.6</f>
        <v>202.8</v>
      </c>
      <c r="P141" s="7">
        <v>50.88</v>
      </c>
      <c r="Q141" s="7">
        <f>O141-P141</f>
        <v>151.92</v>
      </c>
      <c r="R141" s="7">
        <v>202.8</v>
      </c>
      <c r="S141" s="7">
        <f t="shared" ref="S141:S201" si="58">O141+Q141</f>
        <v>354.72</v>
      </c>
      <c r="T141" s="7"/>
      <c r="U141" s="14"/>
    </row>
    <row r="142" spans="1:21">
      <c r="A142" s="10" t="s">
        <v>29</v>
      </c>
      <c r="B142" s="11"/>
      <c r="C142" s="7">
        <f>C141</f>
        <v>114</v>
      </c>
      <c r="D142" s="7">
        <f>C142</f>
        <v>114</v>
      </c>
      <c r="E142" s="7">
        <f t="shared" ref="E142:M142" si="59">E141</f>
        <v>177</v>
      </c>
      <c r="F142" s="7">
        <f>F141</f>
        <v>8</v>
      </c>
      <c r="G142" s="7">
        <f>E142+F142</f>
        <v>185</v>
      </c>
      <c r="H142" s="7">
        <f>H141</f>
        <v>11</v>
      </c>
      <c r="I142" s="7"/>
      <c r="J142" s="7">
        <f>H142+I142</f>
        <v>11</v>
      </c>
      <c r="K142" s="7">
        <f>K141</f>
        <v>28</v>
      </c>
      <c r="L142" s="7"/>
      <c r="M142" s="7">
        <f>M141</f>
        <v>28</v>
      </c>
      <c r="N142" s="7">
        <f>D142+G142+J142+M142</f>
        <v>338</v>
      </c>
      <c r="O142" s="7">
        <f>N142*0.6</f>
        <v>202.8</v>
      </c>
      <c r="P142" s="7">
        <f>P141</f>
        <v>50.88</v>
      </c>
      <c r="Q142" s="7">
        <f>O142-P142</f>
        <v>151.92</v>
      </c>
      <c r="R142" s="7">
        <v>202.8</v>
      </c>
      <c r="S142" s="7">
        <f>O142+Q142</f>
        <v>354.72</v>
      </c>
      <c r="T142" s="7"/>
      <c r="U142" s="14"/>
    </row>
    <row r="143" spans="1:21">
      <c r="A143" s="8" t="s">
        <v>108</v>
      </c>
      <c r="B143" s="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14"/>
    </row>
    <row r="144" spans="1:21">
      <c r="A144" s="10" t="s">
        <v>108</v>
      </c>
      <c r="B144" s="11">
        <v>615010</v>
      </c>
      <c r="C144" s="7"/>
      <c r="D144" s="7">
        <f>C144</f>
        <v>0</v>
      </c>
      <c r="E144" s="7">
        <v>1</v>
      </c>
      <c r="F144" s="7"/>
      <c r="G144" s="7">
        <f>E144+F144</f>
        <v>1</v>
      </c>
      <c r="H144" s="7">
        <v>7</v>
      </c>
      <c r="I144" s="7">
        <v>18</v>
      </c>
      <c r="J144" s="7">
        <f>H144+I144</f>
        <v>25</v>
      </c>
      <c r="K144" s="7">
        <v>2</v>
      </c>
      <c r="L144" s="7">
        <v>4</v>
      </c>
      <c r="M144" s="7">
        <f t="shared" ref="M144:M151" si="60">K144+L144</f>
        <v>6</v>
      </c>
      <c r="N144" s="7">
        <f>D144+G144+J144+M144</f>
        <v>32</v>
      </c>
      <c r="O144" s="7">
        <f>N144*0.6</f>
        <v>19.2</v>
      </c>
      <c r="P144" s="7">
        <v>0</v>
      </c>
      <c r="Q144" s="7">
        <f>O144-P144</f>
        <v>19.2</v>
      </c>
      <c r="R144" s="7">
        <v>19.2</v>
      </c>
      <c r="S144" s="7">
        <f>O144+Q144-6.84</f>
        <v>31.56</v>
      </c>
      <c r="T144" s="7"/>
      <c r="U144" s="14" t="s">
        <v>109</v>
      </c>
    </row>
    <row r="145" spans="1:21">
      <c r="A145" s="10" t="s">
        <v>29</v>
      </c>
      <c r="B145" s="11"/>
      <c r="C145" s="7"/>
      <c r="D145" s="7">
        <f>C145</f>
        <v>0</v>
      </c>
      <c r="E145" s="7">
        <f t="shared" ref="E145:M145" si="61">E144</f>
        <v>1</v>
      </c>
      <c r="F145" s="7"/>
      <c r="G145" s="7">
        <f t="shared" ref="G145:G208" si="62">E145+F145</f>
        <v>1</v>
      </c>
      <c r="H145" s="7">
        <f>H144</f>
        <v>7</v>
      </c>
      <c r="I145" s="7">
        <f>I144</f>
        <v>18</v>
      </c>
      <c r="J145" s="7">
        <f>H145+I145</f>
        <v>25</v>
      </c>
      <c r="K145" s="7">
        <f>K144</f>
        <v>2</v>
      </c>
      <c r="L145" s="7">
        <f>L144</f>
        <v>4</v>
      </c>
      <c r="M145" s="7">
        <f>M144</f>
        <v>6</v>
      </c>
      <c r="N145" s="7">
        <f>D145+G145+J145+M145</f>
        <v>32</v>
      </c>
      <c r="O145" s="7">
        <f>N145*0.6</f>
        <v>19.2</v>
      </c>
      <c r="P145" s="7">
        <f>P144</f>
        <v>0</v>
      </c>
      <c r="Q145" s="7">
        <f>O145-P145</f>
        <v>19.2</v>
      </c>
      <c r="R145" s="7">
        <v>19.2</v>
      </c>
      <c r="S145" s="7">
        <f>O145+Q145-6.84</f>
        <v>31.56</v>
      </c>
      <c r="T145" s="7"/>
      <c r="U145" s="14"/>
    </row>
    <row r="146" spans="1:21">
      <c r="A146" s="8" t="s">
        <v>110</v>
      </c>
      <c r="B146" s="9"/>
      <c r="C146" s="7"/>
      <c r="D146" s="7">
        <f>C146</f>
        <v>0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14"/>
    </row>
    <row r="147" spans="1:21">
      <c r="A147" s="10" t="s">
        <v>32</v>
      </c>
      <c r="B147" s="11">
        <v>616001</v>
      </c>
      <c r="C147" s="7"/>
      <c r="D147" s="7">
        <f t="shared" ref="D147:D208" si="63">C147</f>
        <v>0</v>
      </c>
      <c r="E147" s="7"/>
      <c r="F147" s="7"/>
      <c r="G147" s="7"/>
      <c r="H147" s="7"/>
      <c r="I147" s="7">
        <v>4</v>
      </c>
      <c r="J147" s="7">
        <f>H147+I147</f>
        <v>4</v>
      </c>
      <c r="K147" s="7"/>
      <c r="L147" s="7">
        <v>3</v>
      </c>
      <c r="M147" s="7">
        <f>K147+L147</f>
        <v>3</v>
      </c>
      <c r="N147" s="7">
        <f>D147+G147+J147+M147</f>
        <v>7</v>
      </c>
      <c r="O147" s="7">
        <f>N147*0.6</f>
        <v>4.2</v>
      </c>
      <c r="P147" s="7">
        <v>4.8</v>
      </c>
      <c r="Q147" s="7">
        <f>O147-P147</f>
        <v>-0.6</v>
      </c>
      <c r="R147" s="7">
        <v>4.2</v>
      </c>
      <c r="S147" s="7">
        <f>O147+Q147</f>
        <v>3.6</v>
      </c>
      <c r="T147" s="7"/>
      <c r="U147" s="14"/>
    </row>
    <row r="148" spans="1:21">
      <c r="A148" s="10" t="s">
        <v>111</v>
      </c>
      <c r="B148" s="11">
        <v>616002</v>
      </c>
      <c r="C148" s="7">
        <v>18</v>
      </c>
      <c r="D148" s="7">
        <f>C148</f>
        <v>18</v>
      </c>
      <c r="E148" s="7">
        <v>12</v>
      </c>
      <c r="F148" s="7">
        <v>5</v>
      </c>
      <c r="G148" s="7">
        <f>E148+F148</f>
        <v>17</v>
      </c>
      <c r="H148" s="7">
        <v>1</v>
      </c>
      <c r="I148" s="7"/>
      <c r="J148" s="7">
        <f>H148+I148</f>
        <v>1</v>
      </c>
      <c r="K148" s="7">
        <v>2</v>
      </c>
      <c r="L148" s="7">
        <v>4</v>
      </c>
      <c r="M148" s="7">
        <f>K148+L148</f>
        <v>6</v>
      </c>
      <c r="N148" s="7">
        <f>D148+G148+J148+M148</f>
        <v>42</v>
      </c>
      <c r="O148" s="7">
        <f>N148*0.6</f>
        <v>25.2</v>
      </c>
      <c r="P148" s="7">
        <v>33.48</v>
      </c>
      <c r="Q148" s="7">
        <f>O148-P148</f>
        <v>-8.28</v>
      </c>
      <c r="R148" s="7">
        <v>25.2</v>
      </c>
      <c r="S148" s="7">
        <f>O148+Q148</f>
        <v>16.92</v>
      </c>
      <c r="T148" s="7"/>
      <c r="U148" s="14"/>
    </row>
    <row r="149" spans="1:21">
      <c r="A149" s="10" t="s">
        <v>112</v>
      </c>
      <c r="B149" s="11">
        <v>616004</v>
      </c>
      <c r="C149" s="7">
        <v>50</v>
      </c>
      <c r="D149" s="7">
        <f>C149</f>
        <v>50</v>
      </c>
      <c r="E149" s="7">
        <v>44</v>
      </c>
      <c r="F149" s="7">
        <v>10</v>
      </c>
      <c r="G149" s="7">
        <f>E149+F149</f>
        <v>54</v>
      </c>
      <c r="H149" s="7">
        <v>8</v>
      </c>
      <c r="I149" s="7">
        <v>27</v>
      </c>
      <c r="J149" s="7">
        <f>H149+I149</f>
        <v>35</v>
      </c>
      <c r="K149" s="7">
        <v>29</v>
      </c>
      <c r="L149" s="7">
        <v>52</v>
      </c>
      <c r="M149" s="7">
        <f>K149+L149</f>
        <v>81</v>
      </c>
      <c r="N149" s="7">
        <f>D149+G149+J149+M149</f>
        <v>220</v>
      </c>
      <c r="O149" s="7">
        <f>N149*0.6</f>
        <v>132</v>
      </c>
      <c r="P149" s="7">
        <v>54.48</v>
      </c>
      <c r="Q149" s="7">
        <f>O149-P149</f>
        <v>77.52</v>
      </c>
      <c r="R149" s="7">
        <v>132</v>
      </c>
      <c r="S149" s="7">
        <f>O149+Q149</f>
        <v>209.52</v>
      </c>
      <c r="T149" s="7"/>
      <c r="U149" s="14"/>
    </row>
    <row r="150" spans="1:21">
      <c r="A150" s="10" t="s">
        <v>113</v>
      </c>
      <c r="B150" s="11">
        <v>616007</v>
      </c>
      <c r="C150" s="7">
        <v>21</v>
      </c>
      <c r="D150" s="7">
        <f>C150</f>
        <v>21</v>
      </c>
      <c r="E150" s="7">
        <v>45</v>
      </c>
      <c r="F150" s="7"/>
      <c r="G150" s="7">
        <f>E150+F150</f>
        <v>45</v>
      </c>
      <c r="H150" s="7">
        <v>48</v>
      </c>
      <c r="I150" s="7">
        <v>4</v>
      </c>
      <c r="J150" s="7">
        <f>H150+I150</f>
        <v>52</v>
      </c>
      <c r="K150" s="7">
        <v>89</v>
      </c>
      <c r="L150" s="7">
        <v>13</v>
      </c>
      <c r="M150" s="7">
        <f>K150+L150</f>
        <v>102</v>
      </c>
      <c r="N150" s="7">
        <f>D150+G150+J150+M150</f>
        <v>220</v>
      </c>
      <c r="O150" s="7">
        <f>N150*0.6</f>
        <v>132</v>
      </c>
      <c r="P150" s="7">
        <v>141.72</v>
      </c>
      <c r="Q150" s="7">
        <f>O150-P150</f>
        <v>-9.72</v>
      </c>
      <c r="R150" s="7">
        <v>132</v>
      </c>
      <c r="S150" s="7">
        <f>O150+Q150-1.14</f>
        <v>121.14</v>
      </c>
      <c r="T150" s="7"/>
      <c r="U150" s="18" t="s">
        <v>114</v>
      </c>
    </row>
    <row r="151" spans="1:21">
      <c r="A151" s="16" t="s">
        <v>115</v>
      </c>
      <c r="B151" s="7"/>
      <c r="C151" s="7">
        <v>4</v>
      </c>
      <c r="D151" s="7">
        <f>C151</f>
        <v>4</v>
      </c>
      <c r="E151" s="7">
        <v>1</v>
      </c>
      <c r="F151" s="7"/>
      <c r="G151" s="7">
        <f>E151+F151</f>
        <v>1</v>
      </c>
      <c r="H151" s="7">
        <v>29</v>
      </c>
      <c r="I151" s="7">
        <v>2</v>
      </c>
      <c r="J151" s="7">
        <f>H151+I151</f>
        <v>31</v>
      </c>
      <c r="K151" s="7">
        <v>9</v>
      </c>
      <c r="L151" s="7"/>
      <c r="M151" s="7">
        <f>K151+L151</f>
        <v>9</v>
      </c>
      <c r="N151" s="7">
        <f>D151+G151+J151+M151</f>
        <v>45</v>
      </c>
      <c r="O151" s="7">
        <f>N151*0.6</f>
        <v>27</v>
      </c>
      <c r="P151" s="7">
        <v>54.8</v>
      </c>
      <c r="Q151" s="7">
        <f>O151-P151</f>
        <v>-27.8</v>
      </c>
      <c r="R151" s="7">
        <v>27</v>
      </c>
      <c r="S151" s="7">
        <v>0</v>
      </c>
      <c r="T151" s="7"/>
      <c r="U151" s="14"/>
    </row>
    <row r="152" spans="1:21">
      <c r="A152" s="10" t="s">
        <v>29</v>
      </c>
      <c r="B152" s="11"/>
      <c r="C152" s="7">
        <f>C147+C148+C149+C150</f>
        <v>89</v>
      </c>
      <c r="D152" s="7">
        <f>C152</f>
        <v>89</v>
      </c>
      <c r="E152" s="7">
        <f t="shared" ref="E152:M152" si="64">E147+E148+E149+E150</f>
        <v>101</v>
      </c>
      <c r="F152" s="7">
        <f>F147+F148+F149+F150</f>
        <v>15</v>
      </c>
      <c r="G152" s="7">
        <f>E152+F152</f>
        <v>116</v>
      </c>
      <c r="H152" s="7">
        <f>H147+H148+H149+H150</f>
        <v>57</v>
      </c>
      <c r="I152" s="7">
        <f>I147+I148+I149+I150</f>
        <v>35</v>
      </c>
      <c r="J152" s="7">
        <f>H152+I152</f>
        <v>92</v>
      </c>
      <c r="K152" s="7">
        <f>K147+K148+K149+K150</f>
        <v>120</v>
      </c>
      <c r="L152" s="7">
        <f>L147+L148+L149+L150</f>
        <v>72</v>
      </c>
      <c r="M152" s="7">
        <f>M147+M148+M149+M150</f>
        <v>192</v>
      </c>
      <c r="N152" s="7">
        <f>D152+G152+J152+M152</f>
        <v>489</v>
      </c>
      <c r="O152" s="7">
        <f>N152*0.6</f>
        <v>293.4</v>
      </c>
      <c r="P152" s="7">
        <f>P147+P148+P149+P150</f>
        <v>234.48</v>
      </c>
      <c r="Q152" s="7">
        <f>O152-P152</f>
        <v>58.92</v>
      </c>
      <c r="R152" s="7">
        <v>293.4</v>
      </c>
      <c r="S152" s="7">
        <f>O152+Q152-1.14</f>
        <v>351.18</v>
      </c>
      <c r="T152" s="7"/>
      <c r="U152" s="14"/>
    </row>
    <row r="153" spans="1:21">
      <c r="A153" s="8" t="s">
        <v>116</v>
      </c>
      <c r="B153" s="11"/>
      <c r="C153" s="7"/>
      <c r="D153" s="7"/>
      <c r="E153" s="7"/>
      <c r="F153" s="7"/>
      <c r="G153" s="7">
        <f>E153+F153</f>
        <v>0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14"/>
    </row>
    <row r="154" spans="1:21">
      <c r="A154" s="10" t="s">
        <v>116</v>
      </c>
      <c r="B154" s="11">
        <v>616006</v>
      </c>
      <c r="C154" s="7">
        <v>46</v>
      </c>
      <c r="D154" s="7">
        <f>C154</f>
        <v>46</v>
      </c>
      <c r="E154" s="7">
        <v>46</v>
      </c>
      <c r="F154" s="7">
        <v>36</v>
      </c>
      <c r="G154" s="7">
        <f>E154+F154</f>
        <v>82</v>
      </c>
      <c r="H154" s="7">
        <v>7</v>
      </c>
      <c r="I154" s="7">
        <v>16</v>
      </c>
      <c r="J154" s="7">
        <f>H154+I154</f>
        <v>23</v>
      </c>
      <c r="K154" s="7">
        <v>6</v>
      </c>
      <c r="L154" s="7">
        <v>23</v>
      </c>
      <c r="M154" s="7">
        <f>K154+L154</f>
        <v>29</v>
      </c>
      <c r="N154" s="7">
        <f>D154+G154+J154+M154</f>
        <v>180</v>
      </c>
      <c r="O154" s="7">
        <f>N154*0.6</f>
        <v>108</v>
      </c>
      <c r="P154" s="7">
        <v>107.46</v>
      </c>
      <c r="Q154" s="7">
        <f>O154-P154</f>
        <v>0.540000000000006</v>
      </c>
      <c r="R154" s="7">
        <v>108</v>
      </c>
      <c r="S154" s="7">
        <f>O154+Q154</f>
        <v>108.54</v>
      </c>
      <c r="T154" s="7"/>
      <c r="U154" s="14"/>
    </row>
    <row r="155" spans="1:21">
      <c r="A155" s="10" t="s">
        <v>29</v>
      </c>
      <c r="B155" s="11"/>
      <c r="C155" s="7">
        <f>C154</f>
        <v>46</v>
      </c>
      <c r="D155" s="7">
        <f>C155</f>
        <v>46</v>
      </c>
      <c r="E155" s="7">
        <f t="shared" ref="E155:M155" si="65">E154</f>
        <v>46</v>
      </c>
      <c r="F155" s="7">
        <f>F154</f>
        <v>36</v>
      </c>
      <c r="G155" s="7">
        <f>E155+F155</f>
        <v>82</v>
      </c>
      <c r="H155" s="7">
        <f>H154</f>
        <v>7</v>
      </c>
      <c r="I155" s="7">
        <f>I154</f>
        <v>16</v>
      </c>
      <c r="J155" s="7">
        <f>H155+I155</f>
        <v>23</v>
      </c>
      <c r="K155" s="7">
        <f>K154</f>
        <v>6</v>
      </c>
      <c r="L155" s="7">
        <f>L154</f>
        <v>23</v>
      </c>
      <c r="M155" s="7">
        <f>M154</f>
        <v>29</v>
      </c>
      <c r="N155" s="7">
        <f>D155+G155+J155+M155</f>
        <v>180</v>
      </c>
      <c r="O155" s="7">
        <f>N155*0.6</f>
        <v>108</v>
      </c>
      <c r="P155" s="7">
        <f>P154</f>
        <v>107.46</v>
      </c>
      <c r="Q155" s="7">
        <f>O155-P155</f>
        <v>0.540000000000006</v>
      </c>
      <c r="R155" s="7">
        <v>108</v>
      </c>
      <c r="S155" s="7">
        <f>O155+Q155</f>
        <v>108.54</v>
      </c>
      <c r="T155" s="7"/>
      <c r="U155" s="14"/>
    </row>
    <row r="156" spans="1:21">
      <c r="A156" s="8" t="s">
        <v>117</v>
      </c>
      <c r="B156" s="9"/>
      <c r="C156" s="7"/>
      <c r="D156" s="7"/>
      <c r="E156" s="7"/>
      <c r="F156" s="7"/>
      <c r="G156" s="7">
        <f>E156+F156</f>
        <v>0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14"/>
    </row>
    <row r="157" spans="1:21">
      <c r="A157" s="10" t="s">
        <v>117</v>
      </c>
      <c r="B157" s="11">
        <v>616005</v>
      </c>
      <c r="C157" s="7">
        <v>89</v>
      </c>
      <c r="D157" s="7">
        <f>C157</f>
        <v>89</v>
      </c>
      <c r="E157" s="7">
        <v>101</v>
      </c>
      <c r="F157" s="7">
        <v>55</v>
      </c>
      <c r="G157" s="7">
        <f>E157+F157</f>
        <v>156</v>
      </c>
      <c r="H157" s="7">
        <v>5</v>
      </c>
      <c r="I157" s="7">
        <v>32</v>
      </c>
      <c r="J157" s="7">
        <f>H157+I157</f>
        <v>37</v>
      </c>
      <c r="K157" s="7">
        <v>6</v>
      </c>
      <c r="L157" s="7">
        <v>46</v>
      </c>
      <c r="M157" s="7">
        <f t="shared" ref="M157:M164" si="66">K157+L157</f>
        <v>52</v>
      </c>
      <c r="N157" s="7">
        <f>D157+G157+J157+M157</f>
        <v>334</v>
      </c>
      <c r="O157" s="7">
        <f>N157*0.6</f>
        <v>200.4</v>
      </c>
      <c r="P157" s="7">
        <v>140.52</v>
      </c>
      <c r="Q157" s="7">
        <f>O157-P157</f>
        <v>59.88</v>
      </c>
      <c r="R157" s="7">
        <v>200.4</v>
      </c>
      <c r="S157" s="7">
        <f>O157+Q157</f>
        <v>260.28</v>
      </c>
      <c r="T157" s="7"/>
      <c r="U157" s="14"/>
    </row>
    <row r="158" spans="1:21">
      <c r="A158" s="10" t="s">
        <v>29</v>
      </c>
      <c r="B158" s="11"/>
      <c r="C158" s="7">
        <f>C157</f>
        <v>89</v>
      </c>
      <c r="D158" s="7">
        <f>C158</f>
        <v>89</v>
      </c>
      <c r="E158" s="7">
        <f t="shared" ref="E158:M158" si="67">E157</f>
        <v>101</v>
      </c>
      <c r="F158" s="7">
        <f>F157</f>
        <v>55</v>
      </c>
      <c r="G158" s="7">
        <f>E158+F158</f>
        <v>156</v>
      </c>
      <c r="H158" s="7">
        <f>H157</f>
        <v>5</v>
      </c>
      <c r="I158" s="7">
        <f>I157</f>
        <v>32</v>
      </c>
      <c r="J158" s="7">
        <f>H158+I158</f>
        <v>37</v>
      </c>
      <c r="K158" s="7">
        <f>K157</f>
        <v>6</v>
      </c>
      <c r="L158" s="7">
        <f>L157</f>
        <v>46</v>
      </c>
      <c r="M158" s="7">
        <f>M157</f>
        <v>52</v>
      </c>
      <c r="N158" s="7">
        <f>D158+G158+J158+M158</f>
        <v>334</v>
      </c>
      <c r="O158" s="7">
        <f>N158*0.6</f>
        <v>200.4</v>
      </c>
      <c r="P158" s="7">
        <f>P157</f>
        <v>140.52</v>
      </c>
      <c r="Q158" s="7">
        <f>O158-P158</f>
        <v>59.88</v>
      </c>
      <c r="R158" s="7">
        <v>200.4</v>
      </c>
      <c r="S158" s="7">
        <f>O158+Q158</f>
        <v>260.28</v>
      </c>
      <c r="T158" s="7"/>
      <c r="U158" s="14"/>
    </row>
    <row r="159" spans="1:21">
      <c r="A159" s="8" t="s">
        <v>118</v>
      </c>
      <c r="B159" s="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14"/>
    </row>
    <row r="160" spans="1:21">
      <c r="A160" s="10" t="s">
        <v>32</v>
      </c>
      <c r="B160" s="11">
        <v>617001</v>
      </c>
      <c r="C160" s="7"/>
      <c r="D160" s="7"/>
      <c r="E160" s="7"/>
      <c r="F160" s="7"/>
      <c r="G160" s="7"/>
      <c r="H160" s="7"/>
      <c r="I160" s="7"/>
      <c r="J160" s="7"/>
      <c r="K160" s="7">
        <v>2</v>
      </c>
      <c r="L160" s="7"/>
      <c r="M160" s="7">
        <f>K160+L160</f>
        <v>2</v>
      </c>
      <c r="N160" s="7">
        <f>D160+G160+J160+M160</f>
        <v>2</v>
      </c>
      <c r="O160" s="7">
        <f>N160*0.6</f>
        <v>1.2</v>
      </c>
      <c r="P160" s="7">
        <v>0</v>
      </c>
      <c r="Q160" s="7">
        <f>O160-P160</f>
        <v>1.2</v>
      </c>
      <c r="R160" s="7">
        <v>1.2</v>
      </c>
      <c r="S160" s="7">
        <f>O160+Q160</f>
        <v>2.4</v>
      </c>
      <c r="T160" s="7"/>
      <c r="U160" s="14"/>
    </row>
    <row r="161" spans="1:21">
      <c r="A161" s="10" t="s">
        <v>119</v>
      </c>
      <c r="B161" s="11">
        <v>617002</v>
      </c>
      <c r="C161" s="7">
        <v>7</v>
      </c>
      <c r="D161" s="7">
        <f>C161</f>
        <v>7</v>
      </c>
      <c r="E161" s="7">
        <v>11</v>
      </c>
      <c r="F161" s="7">
        <v>3</v>
      </c>
      <c r="G161" s="7">
        <f>E161+F161</f>
        <v>14</v>
      </c>
      <c r="H161" s="7">
        <v>14</v>
      </c>
      <c r="I161" s="7">
        <v>2</v>
      </c>
      <c r="J161" s="7">
        <f>H161+I161</f>
        <v>16</v>
      </c>
      <c r="K161" s="7">
        <v>6</v>
      </c>
      <c r="L161" s="7">
        <v>1</v>
      </c>
      <c r="M161" s="7">
        <f>K161+L161</f>
        <v>7</v>
      </c>
      <c r="N161" s="7">
        <f>D161+G161+J161+M161</f>
        <v>44</v>
      </c>
      <c r="O161" s="7">
        <f>N161*0.6</f>
        <v>26.4</v>
      </c>
      <c r="P161" s="7">
        <v>27</v>
      </c>
      <c r="Q161" s="7">
        <f>O161-P161</f>
        <v>-0.600000000000001</v>
      </c>
      <c r="R161" s="7">
        <v>26.4</v>
      </c>
      <c r="S161" s="7">
        <f>O161+Q161</f>
        <v>25.8</v>
      </c>
      <c r="T161" s="7"/>
      <c r="U161" s="14"/>
    </row>
    <row r="162" spans="1:21">
      <c r="A162" s="10" t="s">
        <v>120</v>
      </c>
      <c r="B162" s="11">
        <v>617003</v>
      </c>
      <c r="C162" s="7"/>
      <c r="D162" s="7"/>
      <c r="E162" s="7"/>
      <c r="F162" s="7"/>
      <c r="G162" s="7"/>
      <c r="H162" s="7">
        <v>20</v>
      </c>
      <c r="I162" s="7"/>
      <c r="J162" s="7">
        <f>H162+I162</f>
        <v>20</v>
      </c>
      <c r="K162" s="7">
        <v>7</v>
      </c>
      <c r="L162" s="7"/>
      <c r="M162" s="7">
        <f>K162+L162</f>
        <v>7</v>
      </c>
      <c r="N162" s="7">
        <f>D162+G162+J162+M162</f>
        <v>27</v>
      </c>
      <c r="O162" s="7">
        <f>N162*0.6</f>
        <v>16.2</v>
      </c>
      <c r="P162" s="7">
        <v>22.2</v>
      </c>
      <c r="Q162" s="7">
        <f>O162-P162</f>
        <v>-6</v>
      </c>
      <c r="R162" s="7">
        <v>16.2</v>
      </c>
      <c r="S162" s="7">
        <f>O162+Q162</f>
        <v>10.2</v>
      </c>
      <c r="T162" s="7"/>
      <c r="U162" s="14"/>
    </row>
    <row r="163" spans="1:21">
      <c r="A163" s="10" t="s">
        <v>121</v>
      </c>
      <c r="B163" s="11">
        <v>617004</v>
      </c>
      <c r="C163" s="7"/>
      <c r="D163" s="7"/>
      <c r="E163" s="7">
        <v>10</v>
      </c>
      <c r="F163" s="7"/>
      <c r="G163" s="7">
        <f>E163+F163</f>
        <v>10</v>
      </c>
      <c r="H163" s="7">
        <v>3</v>
      </c>
      <c r="I163" s="7"/>
      <c r="J163" s="7">
        <f>H163+I163</f>
        <v>3</v>
      </c>
      <c r="K163" s="7">
        <v>16</v>
      </c>
      <c r="L163" s="7"/>
      <c r="M163" s="7">
        <f>K163+L163</f>
        <v>16</v>
      </c>
      <c r="N163" s="7">
        <f>D163+G163+J163+M163</f>
        <v>29</v>
      </c>
      <c r="O163" s="7">
        <f>N163*0.6</f>
        <v>17.4</v>
      </c>
      <c r="P163" s="7">
        <v>3.6</v>
      </c>
      <c r="Q163" s="7">
        <f>O163-P163</f>
        <v>13.8</v>
      </c>
      <c r="R163" s="7">
        <v>17.4</v>
      </c>
      <c r="S163" s="7">
        <f>O163+Q163</f>
        <v>31.2</v>
      </c>
      <c r="T163" s="7"/>
      <c r="U163" s="14"/>
    </row>
    <row r="164" spans="1:21">
      <c r="A164" s="10" t="s">
        <v>122</v>
      </c>
      <c r="B164" s="11">
        <v>617005</v>
      </c>
      <c r="C164" s="7">
        <v>10</v>
      </c>
      <c r="D164" s="7">
        <f>C164</f>
        <v>10</v>
      </c>
      <c r="E164" s="7">
        <v>40</v>
      </c>
      <c r="F164" s="7"/>
      <c r="G164" s="7">
        <f>E164+F164</f>
        <v>40</v>
      </c>
      <c r="H164" s="7">
        <v>11</v>
      </c>
      <c r="I164" s="7"/>
      <c r="J164" s="7">
        <f>H164+I164</f>
        <v>11</v>
      </c>
      <c r="K164" s="7">
        <v>31</v>
      </c>
      <c r="L164" s="7">
        <v>2</v>
      </c>
      <c r="M164" s="7">
        <f>K164+L164</f>
        <v>33</v>
      </c>
      <c r="N164" s="7">
        <f>D164+G164+J164+M164</f>
        <v>94</v>
      </c>
      <c r="O164" s="7">
        <f>N164*0.6</f>
        <v>56.4</v>
      </c>
      <c r="P164" s="7">
        <v>9.18</v>
      </c>
      <c r="Q164" s="7">
        <f>O164-P164</f>
        <v>47.22</v>
      </c>
      <c r="R164" s="7">
        <v>56.4</v>
      </c>
      <c r="S164" s="7">
        <f>O164+Q164</f>
        <v>103.62</v>
      </c>
      <c r="T164" s="7"/>
      <c r="U164" s="14"/>
    </row>
    <row r="165" spans="1:21">
      <c r="A165" s="10" t="s">
        <v>29</v>
      </c>
      <c r="B165" s="11"/>
      <c r="C165" s="7">
        <f>C160+C161+C162+C163+C164</f>
        <v>17</v>
      </c>
      <c r="D165" s="7">
        <f>C165</f>
        <v>17</v>
      </c>
      <c r="E165" s="7">
        <f t="shared" ref="E165:M165" si="68">E160+E161+E162+E163+E164</f>
        <v>61</v>
      </c>
      <c r="F165" s="7">
        <f>F160+F161+F162+F163+F164</f>
        <v>3</v>
      </c>
      <c r="G165" s="7">
        <f>E165+F165</f>
        <v>64</v>
      </c>
      <c r="H165" s="7">
        <f>H160+H161+H162+H163+H164</f>
        <v>48</v>
      </c>
      <c r="I165" s="7">
        <f>I160+I161+I162+I163+I164</f>
        <v>2</v>
      </c>
      <c r="J165" s="7">
        <f>H165+I165</f>
        <v>50</v>
      </c>
      <c r="K165" s="7">
        <f>K160+K161+K162+K163+K164</f>
        <v>62</v>
      </c>
      <c r="L165" s="7">
        <f>L160+L161+L162+L163+L164</f>
        <v>3</v>
      </c>
      <c r="M165" s="7">
        <f>M160+M161+M162+M163+M164</f>
        <v>65</v>
      </c>
      <c r="N165" s="7">
        <f>D165+G165+J165+M165</f>
        <v>196</v>
      </c>
      <c r="O165" s="7">
        <f>N165*0.6</f>
        <v>117.6</v>
      </c>
      <c r="P165" s="7">
        <f>P160+P161+P162+P163+P164</f>
        <v>61.98</v>
      </c>
      <c r="Q165" s="7">
        <f>O165-P165</f>
        <v>55.62</v>
      </c>
      <c r="R165" s="7">
        <v>117.6</v>
      </c>
      <c r="S165" s="7">
        <f>O165+Q165</f>
        <v>173.22</v>
      </c>
      <c r="T165" s="7"/>
      <c r="U165" s="14"/>
    </row>
    <row r="166" spans="1:21">
      <c r="A166" s="8" t="s">
        <v>123</v>
      </c>
      <c r="B166" s="1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14"/>
    </row>
    <row r="167" spans="1:21">
      <c r="A167" s="10" t="s">
        <v>123</v>
      </c>
      <c r="B167" s="11">
        <v>617007</v>
      </c>
      <c r="C167" s="7"/>
      <c r="D167" s="7"/>
      <c r="E167" s="7"/>
      <c r="F167" s="7">
        <v>5</v>
      </c>
      <c r="G167" s="7">
        <f>E167+F167</f>
        <v>5</v>
      </c>
      <c r="H167" s="7">
        <v>10</v>
      </c>
      <c r="I167" s="7"/>
      <c r="J167" s="7">
        <f>H167+I167</f>
        <v>10</v>
      </c>
      <c r="K167" s="7">
        <v>13</v>
      </c>
      <c r="L167" s="7">
        <v>8</v>
      </c>
      <c r="M167" s="7">
        <f>K167+L167</f>
        <v>21</v>
      </c>
      <c r="N167" s="7">
        <f>D167+G167+J167+M167</f>
        <v>36</v>
      </c>
      <c r="O167" s="7">
        <f>N167*0.6</f>
        <v>21.6</v>
      </c>
      <c r="P167" s="7">
        <v>17.16</v>
      </c>
      <c r="Q167" s="7">
        <f>O167-P167</f>
        <v>4.44</v>
      </c>
      <c r="R167" s="7">
        <v>21.6</v>
      </c>
      <c r="S167" s="7">
        <f>O167+Q167</f>
        <v>26.04</v>
      </c>
      <c r="T167" s="7"/>
      <c r="U167" s="14"/>
    </row>
    <row r="168" spans="1:21">
      <c r="A168" s="10" t="s">
        <v>29</v>
      </c>
      <c r="B168" s="11"/>
      <c r="C168" s="7"/>
      <c r="D168" s="7"/>
      <c r="E168" s="7"/>
      <c r="F168" s="7">
        <f t="shared" ref="F168:M168" si="69">F167</f>
        <v>5</v>
      </c>
      <c r="G168" s="7">
        <f>E168+F168</f>
        <v>5</v>
      </c>
      <c r="H168" s="7">
        <f>H167</f>
        <v>10</v>
      </c>
      <c r="I168" s="7"/>
      <c r="J168" s="7">
        <f>H168+I168</f>
        <v>10</v>
      </c>
      <c r="K168" s="7">
        <f>K167</f>
        <v>13</v>
      </c>
      <c r="L168" s="7">
        <f>L167</f>
        <v>8</v>
      </c>
      <c r="M168" s="7">
        <f>M167</f>
        <v>21</v>
      </c>
      <c r="N168" s="7">
        <f>D168+G168+J168+M168</f>
        <v>36</v>
      </c>
      <c r="O168" s="7">
        <f>N168*0.6</f>
        <v>21.6</v>
      </c>
      <c r="P168" s="7">
        <f>P167</f>
        <v>17.16</v>
      </c>
      <c r="Q168" s="7">
        <f>O168-P168</f>
        <v>4.44</v>
      </c>
      <c r="R168" s="7">
        <v>21.6</v>
      </c>
      <c r="S168" s="7">
        <f>O168+Q168</f>
        <v>26.04</v>
      </c>
      <c r="T168" s="7"/>
      <c r="U168" s="14"/>
    </row>
    <row r="169" spans="1:21">
      <c r="A169" s="8" t="s">
        <v>124</v>
      </c>
      <c r="B169" s="11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14"/>
    </row>
    <row r="170" spans="1:21">
      <c r="A170" s="10" t="s">
        <v>124</v>
      </c>
      <c r="B170" s="11">
        <v>617006</v>
      </c>
      <c r="C170" s="7">
        <v>4</v>
      </c>
      <c r="D170" s="7">
        <f>C170</f>
        <v>4</v>
      </c>
      <c r="E170" s="7">
        <v>5</v>
      </c>
      <c r="F170" s="7">
        <v>8</v>
      </c>
      <c r="G170" s="7">
        <f>E170+F170</f>
        <v>13</v>
      </c>
      <c r="H170" s="7">
        <v>6</v>
      </c>
      <c r="I170" s="7">
        <v>3</v>
      </c>
      <c r="J170" s="7">
        <f>H170+I170</f>
        <v>9</v>
      </c>
      <c r="K170" s="7">
        <v>9</v>
      </c>
      <c r="L170" s="7"/>
      <c r="M170" s="7">
        <f>K170+L170</f>
        <v>9</v>
      </c>
      <c r="N170" s="7">
        <f>D170+G170+J170+M170</f>
        <v>35</v>
      </c>
      <c r="O170" s="7">
        <f>N170*0.6</f>
        <v>21</v>
      </c>
      <c r="P170" s="7">
        <v>35.34</v>
      </c>
      <c r="Q170" s="7">
        <f>O170-P170</f>
        <v>-14.34</v>
      </c>
      <c r="R170" s="7">
        <v>21</v>
      </c>
      <c r="S170" s="7">
        <f>O170+Q170</f>
        <v>6.66</v>
      </c>
      <c r="T170" s="7"/>
      <c r="U170" s="14"/>
    </row>
    <row r="171" spans="1:21">
      <c r="A171" s="10" t="s">
        <v>29</v>
      </c>
      <c r="B171" s="11"/>
      <c r="C171" s="7">
        <f>C170</f>
        <v>4</v>
      </c>
      <c r="D171" s="7">
        <f>C171</f>
        <v>4</v>
      </c>
      <c r="E171" s="7">
        <f t="shared" ref="E171:M171" si="70">E170</f>
        <v>5</v>
      </c>
      <c r="F171" s="7">
        <f>F170</f>
        <v>8</v>
      </c>
      <c r="G171" s="7">
        <f>E171+F171</f>
        <v>13</v>
      </c>
      <c r="H171" s="7">
        <f>H170</f>
        <v>6</v>
      </c>
      <c r="I171" s="7">
        <f>I170</f>
        <v>3</v>
      </c>
      <c r="J171" s="7">
        <f>H171+I171</f>
        <v>9</v>
      </c>
      <c r="K171" s="7">
        <f>K170</f>
        <v>9</v>
      </c>
      <c r="L171" s="7"/>
      <c r="M171" s="7">
        <f>M170</f>
        <v>9</v>
      </c>
      <c r="N171" s="7">
        <f>D171+G171+J171+M171</f>
        <v>35</v>
      </c>
      <c r="O171" s="7">
        <f>N171*0.6</f>
        <v>21</v>
      </c>
      <c r="P171" s="7">
        <f>P170</f>
        <v>35.34</v>
      </c>
      <c r="Q171" s="7">
        <f>O171-P171</f>
        <v>-14.34</v>
      </c>
      <c r="R171" s="7">
        <v>21</v>
      </c>
      <c r="S171" s="7">
        <f>O171+Q171</f>
        <v>6.66</v>
      </c>
      <c r="T171" s="7"/>
      <c r="U171" s="14"/>
    </row>
    <row r="172" spans="1:21">
      <c r="A172" s="8" t="s">
        <v>125</v>
      </c>
      <c r="B172" s="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14"/>
    </row>
    <row r="173" spans="1:21">
      <c r="A173" s="10" t="s">
        <v>125</v>
      </c>
      <c r="B173" s="11">
        <v>617008</v>
      </c>
      <c r="C173" s="7">
        <v>36</v>
      </c>
      <c r="D173" s="7">
        <f>C173</f>
        <v>36</v>
      </c>
      <c r="E173" s="7">
        <v>26</v>
      </c>
      <c r="F173" s="7">
        <v>8</v>
      </c>
      <c r="G173" s="7">
        <f>E173+F173</f>
        <v>34</v>
      </c>
      <c r="H173" s="7">
        <v>12</v>
      </c>
      <c r="I173" s="7">
        <v>6</v>
      </c>
      <c r="J173" s="7">
        <f>H173+I173</f>
        <v>18</v>
      </c>
      <c r="K173" s="7">
        <v>5</v>
      </c>
      <c r="L173" s="7"/>
      <c r="M173" s="7">
        <f>K173+L173</f>
        <v>5</v>
      </c>
      <c r="N173" s="7">
        <f>D173+G173+J173+M173</f>
        <v>93</v>
      </c>
      <c r="O173" s="7">
        <f>N173*0.6</f>
        <v>55.8</v>
      </c>
      <c r="P173" s="7">
        <v>14.58</v>
      </c>
      <c r="Q173" s="7">
        <f>O173-P173</f>
        <v>41.22</v>
      </c>
      <c r="R173" s="7">
        <v>55.8</v>
      </c>
      <c r="S173" s="7">
        <f>O173+Q173</f>
        <v>97.02</v>
      </c>
      <c r="T173" s="7"/>
      <c r="U173" s="14"/>
    </row>
    <row r="174" spans="1:21">
      <c r="A174" s="10" t="s">
        <v>29</v>
      </c>
      <c r="B174" s="11"/>
      <c r="C174" s="7">
        <f>C173</f>
        <v>36</v>
      </c>
      <c r="D174" s="7">
        <f>C174</f>
        <v>36</v>
      </c>
      <c r="E174" s="7">
        <f t="shared" ref="E174:M174" si="71">E173</f>
        <v>26</v>
      </c>
      <c r="F174" s="7">
        <f>F173</f>
        <v>8</v>
      </c>
      <c r="G174" s="7">
        <f>E174+F174</f>
        <v>34</v>
      </c>
      <c r="H174" s="7">
        <f>H173</f>
        <v>12</v>
      </c>
      <c r="I174" s="7">
        <f>I173</f>
        <v>6</v>
      </c>
      <c r="J174" s="7">
        <f>H174+I174</f>
        <v>18</v>
      </c>
      <c r="K174" s="7">
        <f>K173</f>
        <v>5</v>
      </c>
      <c r="L174" s="7"/>
      <c r="M174" s="7">
        <f>M173</f>
        <v>5</v>
      </c>
      <c r="N174" s="7">
        <f>D174+G174+J174+M174</f>
        <v>93</v>
      </c>
      <c r="O174" s="7">
        <f>N174*0.6</f>
        <v>55.8</v>
      </c>
      <c r="P174" s="7">
        <f>P173</f>
        <v>14.58</v>
      </c>
      <c r="Q174" s="7">
        <f>O174-P174</f>
        <v>41.22</v>
      </c>
      <c r="R174" s="7">
        <v>55.8</v>
      </c>
      <c r="S174" s="7">
        <f>O174+Q174</f>
        <v>97.02</v>
      </c>
      <c r="T174" s="7"/>
      <c r="U174" s="14"/>
    </row>
    <row r="175" spans="1:21">
      <c r="A175" s="8" t="s">
        <v>126</v>
      </c>
      <c r="B175" s="9"/>
      <c r="C175" s="7"/>
      <c r="D175" s="7"/>
      <c r="E175" s="7"/>
      <c r="F175" s="7"/>
      <c r="G175" s="7">
        <f>E175+F175</f>
        <v>0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14"/>
    </row>
    <row r="176" spans="1:21">
      <c r="A176" s="10" t="s">
        <v>126</v>
      </c>
      <c r="B176" s="11">
        <v>617009</v>
      </c>
      <c r="C176" s="7">
        <v>20</v>
      </c>
      <c r="D176" s="7">
        <f>C176</f>
        <v>20</v>
      </c>
      <c r="E176" s="7">
        <v>41</v>
      </c>
      <c r="F176" s="7">
        <v>48</v>
      </c>
      <c r="G176" s="7">
        <f>E176+F176</f>
        <v>89</v>
      </c>
      <c r="H176" s="7">
        <v>15</v>
      </c>
      <c r="I176" s="7">
        <v>28</v>
      </c>
      <c r="J176" s="7">
        <f>H176+I176</f>
        <v>43</v>
      </c>
      <c r="K176" s="7">
        <v>15</v>
      </c>
      <c r="L176" s="7">
        <v>1</v>
      </c>
      <c r="M176" s="7">
        <f t="shared" ref="M176:M180" si="72">K176+L176</f>
        <v>16</v>
      </c>
      <c r="N176" s="7">
        <f>D176+G176+J176+M176</f>
        <v>168</v>
      </c>
      <c r="O176" s="7">
        <f>N176*0.6</f>
        <v>100.8</v>
      </c>
      <c r="P176" s="7">
        <v>165.72</v>
      </c>
      <c r="Q176" s="7">
        <f>O176-P176</f>
        <v>-64.92</v>
      </c>
      <c r="R176" s="7">
        <v>100.8</v>
      </c>
      <c r="S176" s="7">
        <f>O176+Q176</f>
        <v>35.88</v>
      </c>
      <c r="T176" s="7"/>
      <c r="U176" s="14"/>
    </row>
    <row r="177" spans="1:21">
      <c r="A177" s="10" t="s">
        <v>29</v>
      </c>
      <c r="B177" s="11"/>
      <c r="C177" s="7">
        <f>C176</f>
        <v>20</v>
      </c>
      <c r="D177" s="7">
        <f>C177</f>
        <v>20</v>
      </c>
      <c r="E177" s="7">
        <f t="shared" ref="E177:M177" si="73">E176</f>
        <v>41</v>
      </c>
      <c r="F177" s="7">
        <f>F176</f>
        <v>48</v>
      </c>
      <c r="G177" s="7">
        <f>E177+F177</f>
        <v>89</v>
      </c>
      <c r="H177" s="7">
        <f>H176</f>
        <v>15</v>
      </c>
      <c r="I177" s="7">
        <f>I176</f>
        <v>28</v>
      </c>
      <c r="J177" s="7">
        <f>H177+I177</f>
        <v>43</v>
      </c>
      <c r="K177" s="7">
        <f>K176</f>
        <v>15</v>
      </c>
      <c r="L177" s="7">
        <f>L176</f>
        <v>1</v>
      </c>
      <c r="M177" s="7">
        <f>M176</f>
        <v>16</v>
      </c>
      <c r="N177" s="7">
        <f>D177+G177+J177+M177</f>
        <v>168</v>
      </c>
      <c r="O177" s="7">
        <f>N177*0.6</f>
        <v>100.8</v>
      </c>
      <c r="P177" s="7">
        <f>P176</f>
        <v>165.72</v>
      </c>
      <c r="Q177" s="7">
        <f>O177-P177</f>
        <v>-64.92</v>
      </c>
      <c r="R177" s="7">
        <v>100.8</v>
      </c>
      <c r="S177" s="7">
        <f>O177+Q177</f>
        <v>35.88</v>
      </c>
      <c r="T177" s="7"/>
      <c r="U177" s="14"/>
    </row>
    <row r="178" spans="1:21">
      <c r="A178" s="8" t="s">
        <v>127</v>
      </c>
      <c r="B178" s="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14"/>
    </row>
    <row r="179" spans="1:21">
      <c r="A179" s="10" t="s">
        <v>32</v>
      </c>
      <c r="B179" s="11">
        <v>618001</v>
      </c>
      <c r="C179" s="7"/>
      <c r="D179" s="7"/>
      <c r="E179" s="7"/>
      <c r="F179" s="7"/>
      <c r="G179" s="7"/>
      <c r="H179" s="7"/>
      <c r="I179" s="7"/>
      <c r="J179" s="7"/>
      <c r="K179" s="7">
        <v>1</v>
      </c>
      <c r="L179" s="7"/>
      <c r="M179" s="7">
        <f>K179+L179</f>
        <v>1</v>
      </c>
      <c r="N179" s="7">
        <f>D179+G179+J179+M179</f>
        <v>1</v>
      </c>
      <c r="O179" s="7">
        <f>N179*0.6</f>
        <v>0.6</v>
      </c>
      <c r="P179" s="7">
        <v>0</v>
      </c>
      <c r="Q179" s="7">
        <f>O179-P179</f>
        <v>0.6</v>
      </c>
      <c r="R179" s="7">
        <v>0.6</v>
      </c>
      <c r="S179" s="7">
        <f>O179+Q179</f>
        <v>1.2</v>
      </c>
      <c r="T179" s="7"/>
      <c r="U179" s="14"/>
    </row>
    <row r="180" spans="1:21">
      <c r="A180" s="10" t="s">
        <v>128</v>
      </c>
      <c r="B180" s="11">
        <v>618002</v>
      </c>
      <c r="C180" s="7">
        <v>13</v>
      </c>
      <c r="D180" s="7">
        <f>C180</f>
        <v>13</v>
      </c>
      <c r="E180" s="7">
        <v>22</v>
      </c>
      <c r="F180" s="7">
        <v>5</v>
      </c>
      <c r="G180" s="7">
        <f>E180+F180</f>
        <v>27</v>
      </c>
      <c r="H180" s="7"/>
      <c r="I180" s="7">
        <v>0</v>
      </c>
      <c r="J180" s="7"/>
      <c r="K180" s="7">
        <v>21</v>
      </c>
      <c r="L180" s="7">
        <v>1</v>
      </c>
      <c r="M180" s="7">
        <f>K180+L180</f>
        <v>22</v>
      </c>
      <c r="N180" s="7">
        <f>D180+G180+J180+M180</f>
        <v>62</v>
      </c>
      <c r="O180" s="7">
        <f>N180*0.6</f>
        <v>37.2</v>
      </c>
      <c r="P180" s="7">
        <v>25.38</v>
      </c>
      <c r="Q180" s="7">
        <f>O180-P180</f>
        <v>11.82</v>
      </c>
      <c r="R180" s="7">
        <v>37.2</v>
      </c>
      <c r="S180" s="7">
        <f>O180+Q180</f>
        <v>49.02</v>
      </c>
      <c r="T180" s="7"/>
      <c r="U180" s="14"/>
    </row>
    <row r="181" spans="1:21">
      <c r="A181" s="15" t="s">
        <v>100</v>
      </c>
      <c r="B181" s="11"/>
      <c r="C181" s="7"/>
      <c r="D181" s="7">
        <f>C181</f>
        <v>0</v>
      </c>
      <c r="E181" s="7"/>
      <c r="F181" s="7"/>
      <c r="G181" s="7"/>
      <c r="H181" s="7"/>
      <c r="I181" s="7"/>
      <c r="J181" s="7"/>
      <c r="K181" s="7"/>
      <c r="L181" s="7"/>
      <c r="M181" s="7"/>
      <c r="N181" s="7">
        <f>D181+G181+J181+M181</f>
        <v>0</v>
      </c>
      <c r="O181" s="7">
        <f>N181*0.6</f>
        <v>0</v>
      </c>
      <c r="P181" s="7">
        <v>0.72</v>
      </c>
      <c r="Q181" s="7">
        <f>O181-P181</f>
        <v>-0.72</v>
      </c>
      <c r="R181" s="7">
        <v>0</v>
      </c>
      <c r="S181" s="7">
        <v>0</v>
      </c>
      <c r="T181" s="7"/>
      <c r="U181" s="14"/>
    </row>
    <row r="182" spans="1:21">
      <c r="A182" s="10" t="s">
        <v>129</v>
      </c>
      <c r="B182" s="11">
        <v>618003</v>
      </c>
      <c r="C182" s="7">
        <v>1</v>
      </c>
      <c r="D182" s="7">
        <f>C182</f>
        <v>1</v>
      </c>
      <c r="E182" s="7"/>
      <c r="F182" s="7"/>
      <c r="G182" s="7"/>
      <c r="H182" s="7"/>
      <c r="I182" s="7"/>
      <c r="J182" s="7"/>
      <c r="K182" s="7"/>
      <c r="L182" s="7">
        <v>5</v>
      </c>
      <c r="M182" s="7">
        <f>K182+L182</f>
        <v>5</v>
      </c>
      <c r="N182" s="7">
        <f>D182+G182+J182+M182</f>
        <v>6</v>
      </c>
      <c r="O182" s="7">
        <f>N182*0.6</f>
        <v>3.6</v>
      </c>
      <c r="P182" s="7">
        <v>27.48</v>
      </c>
      <c r="Q182" s="7">
        <f>O182-P182</f>
        <v>-23.88</v>
      </c>
      <c r="R182" s="7">
        <v>3.6</v>
      </c>
      <c r="S182" s="7">
        <v>0</v>
      </c>
      <c r="T182" s="7">
        <v>20.28</v>
      </c>
      <c r="U182" s="14" t="s">
        <v>130</v>
      </c>
    </row>
    <row r="183" spans="1:21">
      <c r="A183" s="10" t="s">
        <v>131</v>
      </c>
      <c r="B183" s="11">
        <v>618009</v>
      </c>
      <c r="C183" s="7">
        <v>3</v>
      </c>
      <c r="D183" s="7">
        <f>C183</f>
        <v>3</v>
      </c>
      <c r="E183" s="7">
        <v>17</v>
      </c>
      <c r="F183" s="7">
        <v>3</v>
      </c>
      <c r="G183" s="7">
        <f>E183+F183</f>
        <v>20</v>
      </c>
      <c r="H183" s="7">
        <v>8</v>
      </c>
      <c r="I183" s="7"/>
      <c r="J183" s="7">
        <f>H183+I183</f>
        <v>8</v>
      </c>
      <c r="K183" s="7"/>
      <c r="L183" s="7"/>
      <c r="M183" s="7"/>
      <c r="N183" s="7">
        <f>D183+G183+J183+M183</f>
        <v>31</v>
      </c>
      <c r="O183" s="7">
        <f>N183*0.6</f>
        <v>18.6</v>
      </c>
      <c r="P183" s="7">
        <v>40.74</v>
      </c>
      <c r="Q183" s="7">
        <f>O183-P183</f>
        <v>-22.14</v>
      </c>
      <c r="R183" s="7">
        <v>18.6</v>
      </c>
      <c r="S183" s="7">
        <v>0</v>
      </c>
      <c r="T183" s="7">
        <v>3.54</v>
      </c>
      <c r="U183" s="14" t="s">
        <v>132</v>
      </c>
    </row>
    <row r="184" spans="1:21">
      <c r="A184" s="10" t="s">
        <v>133</v>
      </c>
      <c r="B184" s="11">
        <v>618005</v>
      </c>
      <c r="C184" s="7"/>
      <c r="D184" s="7"/>
      <c r="E184" s="7"/>
      <c r="F184" s="7"/>
      <c r="G184" s="7"/>
      <c r="H184" s="7">
        <v>2</v>
      </c>
      <c r="I184" s="7"/>
      <c r="J184" s="7">
        <f>H184+I184</f>
        <v>2</v>
      </c>
      <c r="K184" s="7">
        <v>2</v>
      </c>
      <c r="L184" s="7">
        <v>1</v>
      </c>
      <c r="M184" s="7">
        <f>K184+L184</f>
        <v>3</v>
      </c>
      <c r="N184" s="7">
        <f>D184+G184+J184+M184</f>
        <v>5</v>
      </c>
      <c r="O184" s="7">
        <f>N184*0.6</f>
        <v>3</v>
      </c>
      <c r="P184" s="7">
        <v>1.86</v>
      </c>
      <c r="Q184" s="7">
        <f>O184-P184</f>
        <v>1.14</v>
      </c>
      <c r="R184" s="7">
        <v>3</v>
      </c>
      <c r="S184" s="7">
        <f>O184+Q184</f>
        <v>4.14</v>
      </c>
      <c r="T184" s="7"/>
      <c r="U184" s="14"/>
    </row>
    <row r="185" spans="1:21">
      <c r="A185" s="10" t="s">
        <v>134</v>
      </c>
      <c r="B185" s="11">
        <v>618006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>
        <v>0</v>
      </c>
      <c r="Q185" s="7">
        <f>O185-P185</f>
        <v>0</v>
      </c>
      <c r="R185" s="7"/>
      <c r="S185" s="7">
        <f>O185+Q185</f>
        <v>0</v>
      </c>
      <c r="T185" s="7"/>
      <c r="U185" s="14"/>
    </row>
    <row r="186" spans="1:21">
      <c r="A186" s="10" t="s">
        <v>29</v>
      </c>
      <c r="B186" s="11"/>
      <c r="C186" s="7">
        <f>C179+C180+C182+C183+C184+C185</f>
        <v>17</v>
      </c>
      <c r="D186" s="7">
        <f t="shared" ref="D186:N186" si="74">D179+D180+D182+D183+D184+D185</f>
        <v>17</v>
      </c>
      <c r="E186" s="7">
        <f>E179+E180+E182+E183+E184+E185</f>
        <v>39</v>
      </c>
      <c r="F186" s="7">
        <f>F179+F180+F182+F183+F184+F185</f>
        <v>8</v>
      </c>
      <c r="G186" s="7">
        <f>G179+G180+G182+G183+G184+G185</f>
        <v>47</v>
      </c>
      <c r="H186" s="7">
        <f>H179+H180+H182+H183+H184+H185</f>
        <v>10</v>
      </c>
      <c r="I186" s="7"/>
      <c r="J186" s="7">
        <f>J179+J180+J182+J183+J184+J185</f>
        <v>10</v>
      </c>
      <c r="K186" s="7">
        <f>K179+K180+K182+K183+K184+K185</f>
        <v>24</v>
      </c>
      <c r="L186" s="7">
        <f>L179+L180+L182+L183+L184+L185</f>
        <v>7</v>
      </c>
      <c r="M186" s="7">
        <f>M179+M180+M182+M183+M184+M185</f>
        <v>31</v>
      </c>
      <c r="N186" s="7">
        <f>N179+N180+N182+N183+N184+N185</f>
        <v>105</v>
      </c>
      <c r="O186" s="7">
        <f>N186*0.6</f>
        <v>63</v>
      </c>
      <c r="P186" s="7">
        <f>P179+P180+P182+P183+P184+P185</f>
        <v>95.46</v>
      </c>
      <c r="Q186" s="7">
        <f>O186-P186</f>
        <v>-32.46</v>
      </c>
      <c r="R186" s="7">
        <v>63</v>
      </c>
      <c r="S186" s="7">
        <f>S179+S180+S182+S183+S184+S185</f>
        <v>54.36</v>
      </c>
      <c r="T186" s="7"/>
      <c r="U186" s="14"/>
    </row>
    <row r="187" spans="1:21">
      <c r="A187" s="8" t="s">
        <v>135</v>
      </c>
      <c r="B187" s="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14"/>
    </row>
    <row r="188" spans="1:21">
      <c r="A188" s="10" t="s">
        <v>135</v>
      </c>
      <c r="B188" s="11">
        <v>618004</v>
      </c>
      <c r="C188" s="7">
        <v>69</v>
      </c>
      <c r="D188" s="7">
        <f>C188</f>
        <v>69</v>
      </c>
      <c r="E188" s="7">
        <v>80</v>
      </c>
      <c r="F188" s="7">
        <v>10</v>
      </c>
      <c r="G188" s="7">
        <f>E188+F188</f>
        <v>90</v>
      </c>
      <c r="H188" s="7">
        <v>71</v>
      </c>
      <c r="I188" s="7">
        <v>15</v>
      </c>
      <c r="J188" s="7">
        <f>H188+I188</f>
        <v>86</v>
      </c>
      <c r="K188" s="7">
        <v>38</v>
      </c>
      <c r="L188" s="7">
        <v>21</v>
      </c>
      <c r="M188" s="7">
        <f>K188+L188</f>
        <v>59</v>
      </c>
      <c r="N188" s="7">
        <f>D188+G188+J188+M188</f>
        <v>304</v>
      </c>
      <c r="O188" s="7">
        <f>N188*0.6</f>
        <v>182.4</v>
      </c>
      <c r="P188" s="7">
        <v>132.66</v>
      </c>
      <c r="Q188" s="7">
        <f>O188-P188</f>
        <v>49.74</v>
      </c>
      <c r="R188" s="7">
        <v>182.4</v>
      </c>
      <c r="S188" s="7">
        <f>O188+Q188</f>
        <v>232.14</v>
      </c>
      <c r="T188" s="7"/>
      <c r="U188" s="14"/>
    </row>
    <row r="189" spans="1:21">
      <c r="A189" s="10" t="s">
        <v>29</v>
      </c>
      <c r="B189" s="11"/>
      <c r="C189" s="7">
        <f>C188</f>
        <v>69</v>
      </c>
      <c r="D189" s="7">
        <f>C189</f>
        <v>69</v>
      </c>
      <c r="E189" s="7">
        <f t="shared" ref="E189:M189" si="75">E188</f>
        <v>80</v>
      </c>
      <c r="F189" s="7">
        <f>F188</f>
        <v>10</v>
      </c>
      <c r="G189" s="7">
        <f>E189+F189</f>
        <v>90</v>
      </c>
      <c r="H189" s="7">
        <f>H188</f>
        <v>71</v>
      </c>
      <c r="I189" s="7">
        <f>I188</f>
        <v>15</v>
      </c>
      <c r="J189" s="7">
        <f>H189+I189</f>
        <v>86</v>
      </c>
      <c r="K189" s="7">
        <f>K188</f>
        <v>38</v>
      </c>
      <c r="L189" s="7">
        <f>L188</f>
        <v>21</v>
      </c>
      <c r="M189" s="7">
        <f>M188</f>
        <v>59</v>
      </c>
      <c r="N189" s="7">
        <f>D189+G189+J189+M189</f>
        <v>304</v>
      </c>
      <c r="O189" s="7">
        <f>N189*0.6</f>
        <v>182.4</v>
      </c>
      <c r="P189" s="7">
        <f>P188</f>
        <v>132.66</v>
      </c>
      <c r="Q189" s="7">
        <f>O189-P189</f>
        <v>49.74</v>
      </c>
      <c r="R189" s="7">
        <v>182.4</v>
      </c>
      <c r="S189" s="7">
        <f>O189+Q189</f>
        <v>232.14</v>
      </c>
      <c r="T189" s="7"/>
      <c r="U189" s="14"/>
    </row>
    <row r="190" spans="1:21">
      <c r="A190" s="8" t="s">
        <v>136</v>
      </c>
      <c r="B190" s="11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14"/>
    </row>
    <row r="191" spans="1:21">
      <c r="A191" s="10" t="s">
        <v>136</v>
      </c>
      <c r="B191" s="11">
        <v>618007</v>
      </c>
      <c r="C191" s="7">
        <v>1</v>
      </c>
      <c r="D191" s="7">
        <f>C191</f>
        <v>1</v>
      </c>
      <c r="E191" s="7">
        <v>5</v>
      </c>
      <c r="F191" s="7">
        <v>1</v>
      </c>
      <c r="G191" s="7">
        <f>E191+F191</f>
        <v>6</v>
      </c>
      <c r="H191" s="7">
        <v>6</v>
      </c>
      <c r="I191" s="7">
        <v>3</v>
      </c>
      <c r="J191" s="7">
        <f>H191+I191</f>
        <v>9</v>
      </c>
      <c r="K191" s="7">
        <v>2</v>
      </c>
      <c r="L191" s="7">
        <v>2</v>
      </c>
      <c r="M191" s="7">
        <f>K191+L191</f>
        <v>4</v>
      </c>
      <c r="N191" s="7">
        <f>D191+G191+J191+M191</f>
        <v>20</v>
      </c>
      <c r="O191" s="7">
        <f>N191*0.6</f>
        <v>12</v>
      </c>
      <c r="P191" s="7">
        <v>14.16</v>
      </c>
      <c r="Q191" s="7">
        <f>O191-P191</f>
        <v>-2.16</v>
      </c>
      <c r="R191" s="7">
        <v>12</v>
      </c>
      <c r="S191" s="7">
        <f>O191+Q191</f>
        <v>9.84</v>
      </c>
      <c r="T191" s="7"/>
      <c r="U191" s="14"/>
    </row>
    <row r="192" spans="1:21">
      <c r="A192" s="10" t="s">
        <v>29</v>
      </c>
      <c r="B192" s="11"/>
      <c r="C192" s="7">
        <f>C191</f>
        <v>1</v>
      </c>
      <c r="D192" s="7">
        <f>C192</f>
        <v>1</v>
      </c>
      <c r="E192" s="7">
        <f t="shared" ref="E192:M192" si="76">E191</f>
        <v>5</v>
      </c>
      <c r="F192" s="7">
        <f>F191</f>
        <v>1</v>
      </c>
      <c r="G192" s="7">
        <f>E192+F192</f>
        <v>6</v>
      </c>
      <c r="H192" s="7">
        <f>H191</f>
        <v>6</v>
      </c>
      <c r="I192" s="7">
        <f>I191</f>
        <v>3</v>
      </c>
      <c r="J192" s="7">
        <f>H192+I192</f>
        <v>9</v>
      </c>
      <c r="K192" s="7">
        <f>K191</f>
        <v>2</v>
      </c>
      <c r="L192" s="7">
        <f>L191</f>
        <v>2</v>
      </c>
      <c r="M192" s="7">
        <f>M191</f>
        <v>4</v>
      </c>
      <c r="N192" s="7">
        <f>D192+G192+J192+M192</f>
        <v>20</v>
      </c>
      <c r="O192" s="7">
        <f>N192*0.6</f>
        <v>12</v>
      </c>
      <c r="P192" s="7">
        <f>P191</f>
        <v>14.16</v>
      </c>
      <c r="Q192" s="7">
        <f>O192-P192</f>
        <v>-2.16</v>
      </c>
      <c r="R192" s="7">
        <v>12</v>
      </c>
      <c r="S192" s="7">
        <f>O192+Q192</f>
        <v>9.84</v>
      </c>
      <c r="T192" s="7"/>
      <c r="U192" s="14"/>
    </row>
    <row r="193" spans="1:21">
      <c r="A193" s="8" t="s">
        <v>137</v>
      </c>
      <c r="B193" s="11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14"/>
    </row>
    <row r="194" spans="1:21">
      <c r="A194" s="10" t="s">
        <v>137</v>
      </c>
      <c r="B194" s="11">
        <v>618008</v>
      </c>
      <c r="C194" s="7">
        <v>16</v>
      </c>
      <c r="D194" s="7">
        <f>C194</f>
        <v>16</v>
      </c>
      <c r="E194" s="7">
        <v>8</v>
      </c>
      <c r="F194" s="7">
        <v>13</v>
      </c>
      <c r="G194" s="7">
        <f>E194+F194</f>
        <v>21</v>
      </c>
      <c r="H194" s="7">
        <v>11</v>
      </c>
      <c r="I194" s="7">
        <v>6</v>
      </c>
      <c r="J194" s="7">
        <f>H194+I194</f>
        <v>17</v>
      </c>
      <c r="K194" s="7">
        <v>12</v>
      </c>
      <c r="L194" s="7">
        <v>2</v>
      </c>
      <c r="M194" s="7">
        <f>K194+L194</f>
        <v>14</v>
      </c>
      <c r="N194" s="7">
        <f>D194+G194+J194+M194</f>
        <v>68</v>
      </c>
      <c r="O194" s="7">
        <f>N194*0.6</f>
        <v>40.8</v>
      </c>
      <c r="P194" s="7">
        <v>40.92</v>
      </c>
      <c r="Q194" s="7">
        <f>O194-P194</f>
        <v>-0.120000000000005</v>
      </c>
      <c r="R194" s="7">
        <v>40.8</v>
      </c>
      <c r="S194" s="7">
        <f>O194+Q194</f>
        <v>40.68</v>
      </c>
      <c r="T194" s="7"/>
      <c r="U194" s="14"/>
    </row>
    <row r="195" spans="1:21">
      <c r="A195" s="10" t="s">
        <v>29</v>
      </c>
      <c r="B195" s="11"/>
      <c r="C195" s="7">
        <f>C194</f>
        <v>16</v>
      </c>
      <c r="D195" s="7">
        <f>C195</f>
        <v>16</v>
      </c>
      <c r="E195" s="7">
        <f t="shared" ref="E195:M195" si="77">E194</f>
        <v>8</v>
      </c>
      <c r="F195" s="7">
        <f>F194</f>
        <v>13</v>
      </c>
      <c r="G195" s="7">
        <f>E195+F195</f>
        <v>21</v>
      </c>
      <c r="H195" s="7">
        <f>H194</f>
        <v>11</v>
      </c>
      <c r="I195" s="7">
        <f>I194</f>
        <v>6</v>
      </c>
      <c r="J195" s="7">
        <f>H195+I195</f>
        <v>17</v>
      </c>
      <c r="K195" s="7">
        <f>K194</f>
        <v>12</v>
      </c>
      <c r="L195" s="7">
        <f>L194</f>
        <v>2</v>
      </c>
      <c r="M195" s="7">
        <f>M194</f>
        <v>14</v>
      </c>
      <c r="N195" s="7">
        <f>D195+G195+J195+M195</f>
        <v>68</v>
      </c>
      <c r="O195" s="7">
        <f>N195*0.6</f>
        <v>40.8</v>
      </c>
      <c r="P195" s="7">
        <f>P194</f>
        <v>40.92</v>
      </c>
      <c r="Q195" s="7">
        <f>O195-P195</f>
        <v>-0.120000000000005</v>
      </c>
      <c r="R195" s="7">
        <v>40.8</v>
      </c>
      <c r="S195" s="7">
        <f>O195+Q195</f>
        <v>40.68</v>
      </c>
      <c r="T195" s="7"/>
      <c r="U195" s="14"/>
    </row>
    <row r="196" spans="1:21">
      <c r="A196" s="8" t="s">
        <v>138</v>
      </c>
      <c r="B196" s="11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14"/>
    </row>
    <row r="197" spans="1:21">
      <c r="A197" s="10" t="s">
        <v>138</v>
      </c>
      <c r="B197" s="11">
        <v>611001</v>
      </c>
      <c r="C197" s="7"/>
      <c r="D197" s="7"/>
      <c r="E197" s="7"/>
      <c r="F197" s="7"/>
      <c r="G197" s="7"/>
      <c r="H197" s="7">
        <v>7</v>
      </c>
      <c r="I197" s="7"/>
      <c r="J197" s="7">
        <f>H197+I197</f>
        <v>7</v>
      </c>
      <c r="K197" s="7"/>
      <c r="L197" s="7"/>
      <c r="M197" s="7"/>
      <c r="N197" s="7">
        <f>D197+G197+J197+M197</f>
        <v>7</v>
      </c>
      <c r="O197" s="7">
        <f>N197*0.6</f>
        <v>4.2</v>
      </c>
      <c r="P197" s="7">
        <v>8.4</v>
      </c>
      <c r="Q197" s="7">
        <f>O197-P197</f>
        <v>-4.2</v>
      </c>
      <c r="R197" s="7">
        <v>4.2</v>
      </c>
      <c r="S197" s="7">
        <v>0</v>
      </c>
      <c r="T197" s="7"/>
      <c r="U197" s="14"/>
    </row>
    <row r="198" spans="1:21">
      <c r="A198" s="10" t="s">
        <v>29</v>
      </c>
      <c r="B198" s="11"/>
      <c r="C198" s="7"/>
      <c r="D198" s="7"/>
      <c r="E198" s="7"/>
      <c r="F198" s="7"/>
      <c r="G198" s="7"/>
      <c r="H198" s="7">
        <f>H197</f>
        <v>7</v>
      </c>
      <c r="I198" s="7"/>
      <c r="J198" s="7">
        <f>H198+I198</f>
        <v>7</v>
      </c>
      <c r="K198" s="7"/>
      <c r="L198" s="7"/>
      <c r="M198" s="7"/>
      <c r="N198" s="7">
        <f>D198+G198+J198+M198</f>
        <v>7</v>
      </c>
      <c r="O198" s="7">
        <f>N198*0.6</f>
        <v>4.2</v>
      </c>
      <c r="P198" s="7">
        <f>P197</f>
        <v>8.4</v>
      </c>
      <c r="Q198" s="7">
        <f>O198-P198</f>
        <v>-4.2</v>
      </c>
      <c r="R198" s="7">
        <v>4.2</v>
      </c>
      <c r="S198" s="7">
        <v>0</v>
      </c>
      <c r="T198" s="7"/>
      <c r="U198" s="14"/>
    </row>
    <row r="199" spans="1:21">
      <c r="A199" s="8" t="s">
        <v>139</v>
      </c>
      <c r="B199" s="11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14"/>
    </row>
    <row r="200" spans="1:21">
      <c r="A200" s="10" t="s">
        <v>139</v>
      </c>
      <c r="B200" s="11">
        <v>612001</v>
      </c>
      <c r="C200" s="7"/>
      <c r="D200" s="7"/>
      <c r="E200" s="7"/>
      <c r="F200" s="7"/>
      <c r="G200" s="7"/>
      <c r="H200" s="7">
        <v>10</v>
      </c>
      <c r="I200" s="7"/>
      <c r="J200" s="7">
        <f>H200+I200</f>
        <v>10</v>
      </c>
      <c r="K200" s="7">
        <v>11</v>
      </c>
      <c r="L200" s="7"/>
      <c r="M200" s="7">
        <f>K200+L200</f>
        <v>11</v>
      </c>
      <c r="N200" s="7">
        <f>D200+G200+J200+M200</f>
        <v>21</v>
      </c>
      <c r="O200" s="7">
        <f>N200*0.6</f>
        <v>12.6</v>
      </c>
      <c r="P200" s="7">
        <v>12</v>
      </c>
      <c r="Q200" s="7">
        <f>O200-P200</f>
        <v>0.6</v>
      </c>
      <c r="R200" s="7">
        <v>12.6</v>
      </c>
      <c r="S200" s="7">
        <f>O200+Q200</f>
        <v>13.2</v>
      </c>
      <c r="T200" s="7"/>
      <c r="U200" s="14"/>
    </row>
    <row r="201" spans="1:21">
      <c r="A201" s="10" t="s">
        <v>29</v>
      </c>
      <c r="B201" s="11"/>
      <c r="C201" s="7"/>
      <c r="D201" s="7"/>
      <c r="E201" s="7"/>
      <c r="F201" s="7"/>
      <c r="G201" s="7"/>
      <c r="H201" s="7">
        <f t="shared" ref="H201:M201" si="78">H200</f>
        <v>10</v>
      </c>
      <c r="I201" s="7"/>
      <c r="J201" s="7">
        <f>H201+I201</f>
        <v>10</v>
      </c>
      <c r="K201" s="7">
        <f>K200</f>
        <v>11</v>
      </c>
      <c r="L201" s="7"/>
      <c r="M201" s="7">
        <f>M200</f>
        <v>11</v>
      </c>
      <c r="N201" s="7">
        <f>D201+G201+J201+M201</f>
        <v>21</v>
      </c>
      <c r="O201" s="7">
        <f>N201*0.6</f>
        <v>12.6</v>
      </c>
      <c r="P201" s="7">
        <f>P200</f>
        <v>12</v>
      </c>
      <c r="Q201" s="7">
        <f>O201-P201</f>
        <v>0.6</v>
      </c>
      <c r="R201" s="7">
        <v>12.6</v>
      </c>
      <c r="S201" s="7">
        <f>O201+Q201</f>
        <v>13.2</v>
      </c>
      <c r="T201" s="7"/>
      <c r="U201" s="14"/>
    </row>
    <row r="202" spans="1:21">
      <c r="A202" s="8" t="s">
        <v>140</v>
      </c>
      <c r="B202" s="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14"/>
    </row>
    <row r="203" spans="1:21">
      <c r="A203" s="10" t="s">
        <v>141</v>
      </c>
      <c r="B203" s="11">
        <v>619002</v>
      </c>
      <c r="C203" s="7">
        <v>3</v>
      </c>
      <c r="D203" s="7">
        <f>C203</f>
        <v>3</v>
      </c>
      <c r="E203" s="7"/>
      <c r="F203" s="7"/>
      <c r="G203" s="7"/>
      <c r="H203" s="7">
        <v>2</v>
      </c>
      <c r="I203" s="7"/>
      <c r="J203" s="7">
        <f>H203+I203</f>
        <v>2</v>
      </c>
      <c r="K203" s="7"/>
      <c r="L203" s="7"/>
      <c r="M203" s="7"/>
      <c r="N203" s="7">
        <f t="shared" ref="N203:N237" si="79">D203+G203+J203+M203</f>
        <v>5</v>
      </c>
      <c r="O203" s="7">
        <f t="shared" ref="O203:O237" si="80">N203*0.6</f>
        <v>3</v>
      </c>
      <c r="P203" s="7">
        <v>7.5</v>
      </c>
      <c r="Q203" s="7">
        <f t="shared" ref="Q203:Q237" si="81">O203-P203</f>
        <v>-4.5</v>
      </c>
      <c r="R203" s="7">
        <v>3</v>
      </c>
      <c r="S203" s="7">
        <v>0</v>
      </c>
      <c r="T203" s="7">
        <v>1.5</v>
      </c>
      <c r="U203" s="14" t="s">
        <v>142</v>
      </c>
    </row>
    <row r="204" spans="1:21">
      <c r="A204" s="10" t="s">
        <v>143</v>
      </c>
      <c r="B204" s="11">
        <v>619004</v>
      </c>
      <c r="C204" s="7">
        <v>80</v>
      </c>
      <c r="D204" s="7">
        <f>C204</f>
        <v>80</v>
      </c>
      <c r="E204" s="7">
        <v>52</v>
      </c>
      <c r="F204" s="7">
        <v>18</v>
      </c>
      <c r="G204" s="7">
        <f>E204+F204</f>
        <v>70</v>
      </c>
      <c r="H204" s="7">
        <v>12</v>
      </c>
      <c r="I204" s="7"/>
      <c r="J204" s="7">
        <f>H204+I204</f>
        <v>12</v>
      </c>
      <c r="K204" s="7">
        <v>17</v>
      </c>
      <c r="L204" s="7"/>
      <c r="M204" s="7">
        <f>K204+L204</f>
        <v>17</v>
      </c>
      <c r="N204" s="7">
        <f>D204+G204+J204+M204</f>
        <v>179</v>
      </c>
      <c r="O204" s="7">
        <f>N204*0.6</f>
        <v>107.4</v>
      </c>
      <c r="P204" s="7">
        <v>161.64</v>
      </c>
      <c r="Q204" s="7">
        <f>O204-P204</f>
        <v>-54.24</v>
      </c>
      <c r="R204" s="7">
        <v>107.4</v>
      </c>
      <c r="S204" s="7">
        <f t="shared" ref="S204:S237" si="82">O204+Q204</f>
        <v>53.16</v>
      </c>
      <c r="T204" s="7"/>
      <c r="U204" s="14"/>
    </row>
    <row r="205" spans="1:21">
      <c r="A205" s="10" t="s">
        <v>29</v>
      </c>
      <c r="B205" s="11"/>
      <c r="C205" s="7">
        <f>C203+C204</f>
        <v>83</v>
      </c>
      <c r="D205" s="7">
        <f>C205</f>
        <v>83</v>
      </c>
      <c r="E205" s="7">
        <f t="shared" ref="E205:M205" si="83">E203+E204</f>
        <v>52</v>
      </c>
      <c r="F205" s="7">
        <f>F203+F204</f>
        <v>18</v>
      </c>
      <c r="G205" s="7">
        <f>E205+F205</f>
        <v>70</v>
      </c>
      <c r="H205" s="7">
        <f>H203+H204</f>
        <v>14</v>
      </c>
      <c r="I205" s="7"/>
      <c r="J205" s="7">
        <f>H205+I205</f>
        <v>14</v>
      </c>
      <c r="K205" s="7">
        <f>K203+K204</f>
        <v>17</v>
      </c>
      <c r="L205" s="7"/>
      <c r="M205" s="7">
        <f>M203+M204</f>
        <v>17</v>
      </c>
      <c r="N205" s="7">
        <f>D205+G205+J205+M205</f>
        <v>184</v>
      </c>
      <c r="O205" s="7">
        <f>N205*0.6</f>
        <v>110.4</v>
      </c>
      <c r="P205" s="7">
        <f>P203+P204</f>
        <v>169.14</v>
      </c>
      <c r="Q205" s="7">
        <f>O205-P205</f>
        <v>-58.74</v>
      </c>
      <c r="R205" s="7">
        <v>110.4</v>
      </c>
      <c r="S205" s="7">
        <f>S203+S204</f>
        <v>53.16</v>
      </c>
      <c r="T205" s="7"/>
      <c r="U205" s="14"/>
    </row>
    <row r="206" spans="1:21">
      <c r="A206" s="8" t="s">
        <v>144</v>
      </c>
      <c r="B206" s="9"/>
      <c r="C206" s="7"/>
      <c r="D206" s="7">
        <f>C206</f>
        <v>0</v>
      </c>
      <c r="E206" s="7"/>
      <c r="F206" s="7"/>
      <c r="G206" s="7">
        <f>E206+F206</f>
        <v>0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14"/>
    </row>
    <row r="207" spans="1:21">
      <c r="A207" s="10" t="s">
        <v>144</v>
      </c>
      <c r="B207" s="11">
        <v>619003</v>
      </c>
      <c r="C207" s="7">
        <v>49</v>
      </c>
      <c r="D207" s="7">
        <f>C207</f>
        <v>49</v>
      </c>
      <c r="E207" s="7">
        <v>35</v>
      </c>
      <c r="F207" s="7">
        <v>49</v>
      </c>
      <c r="G207" s="7">
        <f>E207+F207</f>
        <v>84</v>
      </c>
      <c r="H207" s="7">
        <v>23</v>
      </c>
      <c r="I207" s="7">
        <v>19</v>
      </c>
      <c r="J207" s="7">
        <f t="shared" ref="J207:J237" si="84">H207+I207</f>
        <v>42</v>
      </c>
      <c r="K207" s="7">
        <v>2</v>
      </c>
      <c r="L207" s="7"/>
      <c r="M207" s="7">
        <f t="shared" ref="M207:M215" si="85">K207+L207</f>
        <v>2</v>
      </c>
      <c r="N207" s="7">
        <f>D207+G207+J207+M207</f>
        <v>177</v>
      </c>
      <c r="O207" s="7">
        <f>N207*0.6</f>
        <v>106.2</v>
      </c>
      <c r="P207" s="7">
        <v>87.18</v>
      </c>
      <c r="Q207" s="7">
        <f>O207-P207</f>
        <v>19.02</v>
      </c>
      <c r="R207" s="7">
        <v>106.2</v>
      </c>
      <c r="S207" s="7">
        <f>O207+Q207</f>
        <v>125.22</v>
      </c>
      <c r="T207" s="7"/>
      <c r="U207" s="14"/>
    </row>
    <row r="208" spans="1:21">
      <c r="A208" s="10" t="s">
        <v>29</v>
      </c>
      <c r="B208" s="11"/>
      <c r="C208" s="7">
        <f>C207</f>
        <v>49</v>
      </c>
      <c r="D208" s="7">
        <f>C208</f>
        <v>49</v>
      </c>
      <c r="E208" s="7">
        <f t="shared" ref="E208:M208" si="86">E207</f>
        <v>35</v>
      </c>
      <c r="F208" s="7">
        <f>F207</f>
        <v>49</v>
      </c>
      <c r="G208" s="7">
        <f>E208+F208</f>
        <v>84</v>
      </c>
      <c r="H208" s="7">
        <f>H207</f>
        <v>23</v>
      </c>
      <c r="I208" s="7">
        <f>I207</f>
        <v>19</v>
      </c>
      <c r="J208" s="7">
        <f>H208+I208</f>
        <v>42</v>
      </c>
      <c r="K208" s="7">
        <f>K207</f>
        <v>2</v>
      </c>
      <c r="L208" s="7"/>
      <c r="M208" s="7">
        <f>M207</f>
        <v>2</v>
      </c>
      <c r="N208" s="7">
        <f>D208+G208+J208+M208</f>
        <v>177</v>
      </c>
      <c r="O208" s="7">
        <f>N208*0.6</f>
        <v>106.2</v>
      </c>
      <c r="P208" s="7">
        <f>P207</f>
        <v>87.18</v>
      </c>
      <c r="Q208" s="7">
        <f>O208-P208</f>
        <v>19.02</v>
      </c>
      <c r="R208" s="7">
        <v>106.2</v>
      </c>
      <c r="S208" s="7">
        <f>O208+Q208</f>
        <v>125.22</v>
      </c>
      <c r="T208" s="7"/>
      <c r="U208" s="14"/>
    </row>
    <row r="209" spans="1:21">
      <c r="A209" s="8" t="s">
        <v>145</v>
      </c>
      <c r="B209" s="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14"/>
    </row>
    <row r="210" spans="1:21">
      <c r="A210" s="10" t="s">
        <v>32</v>
      </c>
      <c r="B210" s="11">
        <v>620001</v>
      </c>
      <c r="C210" s="7"/>
      <c r="D210" s="7"/>
      <c r="E210" s="7"/>
      <c r="F210" s="7"/>
      <c r="G210" s="7"/>
      <c r="H210" s="7">
        <v>6</v>
      </c>
      <c r="I210" s="7">
        <v>14</v>
      </c>
      <c r="J210" s="7">
        <f>H210+I210</f>
        <v>20</v>
      </c>
      <c r="K210" s="7">
        <v>7</v>
      </c>
      <c r="L210" s="7">
        <v>11</v>
      </c>
      <c r="M210" s="7">
        <f>K210+L210</f>
        <v>18</v>
      </c>
      <c r="N210" s="7">
        <f>D210+G210+J210+M210</f>
        <v>38</v>
      </c>
      <c r="O210" s="7">
        <f>N210*0.6</f>
        <v>22.8</v>
      </c>
      <c r="P210" s="7">
        <v>34.32</v>
      </c>
      <c r="Q210" s="7">
        <f>O210-P210</f>
        <v>-11.52</v>
      </c>
      <c r="R210" s="7">
        <v>22.8</v>
      </c>
      <c r="S210" s="7">
        <f>O210+Q210</f>
        <v>11.28</v>
      </c>
      <c r="T210" s="7"/>
      <c r="U210" s="14"/>
    </row>
    <row r="211" spans="1:21">
      <c r="A211" s="15" t="s">
        <v>146</v>
      </c>
      <c r="B211" s="11"/>
      <c r="C211" s="7"/>
      <c r="D211" s="7"/>
      <c r="E211" s="7"/>
      <c r="F211" s="7"/>
      <c r="G211" s="7"/>
      <c r="H211" s="7">
        <v>6</v>
      </c>
      <c r="I211" s="7">
        <v>7</v>
      </c>
      <c r="J211" s="7">
        <f>H211+I211</f>
        <v>13</v>
      </c>
      <c r="K211" s="7"/>
      <c r="L211" s="7"/>
      <c r="M211" s="7"/>
      <c r="N211" s="7">
        <f>D211+G211+J211+M211</f>
        <v>13</v>
      </c>
      <c r="O211" s="7">
        <f>N211*0.6</f>
        <v>7.8</v>
      </c>
      <c r="P211" s="7">
        <v>19.29</v>
      </c>
      <c r="Q211" s="7">
        <f>O211-P211</f>
        <v>-11.49</v>
      </c>
      <c r="R211" s="7">
        <v>7.8</v>
      </c>
      <c r="S211" s="7">
        <v>0</v>
      </c>
      <c r="T211" s="7"/>
      <c r="U211" s="14"/>
    </row>
    <row r="212" spans="1:21">
      <c r="A212" s="15" t="s">
        <v>147</v>
      </c>
      <c r="B212" s="11"/>
      <c r="C212" s="7"/>
      <c r="D212" s="7"/>
      <c r="E212" s="7"/>
      <c r="F212" s="7"/>
      <c r="G212" s="7"/>
      <c r="H212" s="7"/>
      <c r="I212" s="7"/>
      <c r="J212" s="7"/>
      <c r="K212" s="7">
        <v>2</v>
      </c>
      <c r="L212" s="7">
        <v>8</v>
      </c>
      <c r="M212" s="7">
        <f>K212+L212</f>
        <v>10</v>
      </c>
      <c r="N212" s="7">
        <f>D212+G212+J212+M212</f>
        <v>10</v>
      </c>
      <c r="O212" s="7">
        <f>N212*0.6</f>
        <v>6</v>
      </c>
      <c r="P212" s="7"/>
      <c r="Q212" s="7">
        <f>O212-P212</f>
        <v>6</v>
      </c>
      <c r="R212" s="7">
        <v>6</v>
      </c>
      <c r="S212" s="7">
        <f>O212+Q212</f>
        <v>12</v>
      </c>
      <c r="T212" s="7"/>
      <c r="U212" s="14"/>
    </row>
    <row r="213" spans="1:21">
      <c r="A213" s="15" t="s">
        <v>148</v>
      </c>
      <c r="B213" s="11"/>
      <c r="C213" s="7"/>
      <c r="D213" s="7"/>
      <c r="E213" s="7"/>
      <c r="F213" s="7"/>
      <c r="G213" s="7"/>
      <c r="H213" s="7"/>
      <c r="I213" s="7">
        <v>2</v>
      </c>
      <c r="J213" s="7">
        <f>H213+I213</f>
        <v>2</v>
      </c>
      <c r="K213" s="7">
        <v>4</v>
      </c>
      <c r="L213" s="7">
        <v>1</v>
      </c>
      <c r="M213" s="7">
        <f>K213+L213</f>
        <v>5</v>
      </c>
      <c r="N213" s="7">
        <f>D213+G213+J213+M213</f>
        <v>7</v>
      </c>
      <c r="O213" s="7">
        <f>N213*0.6</f>
        <v>4.2</v>
      </c>
      <c r="P213" s="7">
        <v>2.4</v>
      </c>
      <c r="Q213" s="7">
        <f>O213-P213</f>
        <v>1.8</v>
      </c>
      <c r="R213" s="7">
        <v>4.2</v>
      </c>
      <c r="S213" s="7">
        <f>O213+Q213</f>
        <v>6</v>
      </c>
      <c r="T213" s="7"/>
      <c r="U213" s="14"/>
    </row>
    <row r="214" spans="1:21">
      <c r="A214" s="10" t="s">
        <v>149</v>
      </c>
      <c r="B214" s="11">
        <v>620003</v>
      </c>
      <c r="C214" s="7">
        <v>78</v>
      </c>
      <c r="D214" s="7">
        <f t="shared" ref="D214:D237" si="87">C214</f>
        <v>78</v>
      </c>
      <c r="E214" s="7"/>
      <c r="F214" s="7">
        <v>4</v>
      </c>
      <c r="G214" s="7">
        <f t="shared" ref="G214:G237" si="88">E214+F214</f>
        <v>4</v>
      </c>
      <c r="H214" s="7">
        <v>31</v>
      </c>
      <c r="I214" s="7">
        <v>14</v>
      </c>
      <c r="J214" s="7">
        <f>H214+I214</f>
        <v>45</v>
      </c>
      <c r="K214" s="7">
        <v>12</v>
      </c>
      <c r="L214" s="7">
        <v>10</v>
      </c>
      <c r="M214" s="7">
        <f>K214+L214</f>
        <v>22</v>
      </c>
      <c r="N214" s="7">
        <f>D214+G214+J214+M214</f>
        <v>149</v>
      </c>
      <c r="O214" s="7">
        <f>N214*0.6</f>
        <v>89.4</v>
      </c>
      <c r="P214" s="7">
        <v>179.88</v>
      </c>
      <c r="Q214" s="7">
        <f>O214-P214</f>
        <v>-90.48</v>
      </c>
      <c r="R214" s="7">
        <v>89.4</v>
      </c>
      <c r="S214" s="7">
        <v>0</v>
      </c>
      <c r="T214" s="7">
        <v>1.08</v>
      </c>
      <c r="U214" s="14" t="s">
        <v>150</v>
      </c>
    </row>
    <row r="215" spans="1:21">
      <c r="A215" s="16" t="s">
        <v>151</v>
      </c>
      <c r="B215" s="7"/>
      <c r="C215" s="7">
        <v>36</v>
      </c>
      <c r="D215" s="7">
        <f>C215</f>
        <v>36</v>
      </c>
      <c r="E215" s="7"/>
      <c r="F215" s="7">
        <v>1</v>
      </c>
      <c r="G215" s="7">
        <f>E215+F215</f>
        <v>1</v>
      </c>
      <c r="H215" s="7">
        <v>12</v>
      </c>
      <c r="I215" s="7">
        <v>0</v>
      </c>
      <c r="J215" s="7">
        <f>H215+I215</f>
        <v>12</v>
      </c>
      <c r="K215" s="7">
        <v>7</v>
      </c>
      <c r="L215" s="7">
        <v>1</v>
      </c>
      <c r="M215" s="7">
        <f>K215+L215</f>
        <v>8</v>
      </c>
      <c r="N215" s="7">
        <f>D215+G215+J215+M215</f>
        <v>57</v>
      </c>
      <c r="O215" s="7">
        <f>N215*0.6</f>
        <v>34.2</v>
      </c>
      <c r="P215" s="7">
        <v>0</v>
      </c>
      <c r="Q215" s="7">
        <f>O215-P215</f>
        <v>34.2</v>
      </c>
      <c r="R215" s="7">
        <v>34.2</v>
      </c>
      <c r="S215" s="7">
        <f>O215+Q215</f>
        <v>68.4</v>
      </c>
      <c r="T215" s="7"/>
      <c r="U215" s="14"/>
    </row>
    <row r="216" spans="1:21">
      <c r="A216" s="16" t="s">
        <v>152</v>
      </c>
      <c r="B216" s="7"/>
      <c r="C216" s="7">
        <v>23</v>
      </c>
      <c r="D216" s="7">
        <f>C216</f>
        <v>23</v>
      </c>
      <c r="E216" s="7"/>
      <c r="F216" s="7">
        <v>1</v>
      </c>
      <c r="G216" s="7">
        <f>E216+F216</f>
        <v>1</v>
      </c>
      <c r="H216" s="7">
        <v>12</v>
      </c>
      <c r="I216" s="7">
        <v>2</v>
      </c>
      <c r="J216" s="7">
        <f>H216+I216</f>
        <v>14</v>
      </c>
      <c r="K216" s="7"/>
      <c r="L216" s="7"/>
      <c r="M216" s="7"/>
      <c r="N216" s="7">
        <f>D216+G216+J216+M216</f>
        <v>38</v>
      </c>
      <c r="O216" s="7">
        <f>N216*0.6</f>
        <v>22.8</v>
      </c>
      <c r="P216" s="7">
        <v>0</v>
      </c>
      <c r="Q216" s="7">
        <f>O216-P216</f>
        <v>22.8</v>
      </c>
      <c r="R216" s="7">
        <v>22.8</v>
      </c>
      <c r="S216" s="7">
        <f>O216+Q216</f>
        <v>45.6</v>
      </c>
      <c r="T216" s="7"/>
      <c r="U216" s="14"/>
    </row>
    <row r="217" spans="1:21">
      <c r="A217" s="16" t="s">
        <v>29</v>
      </c>
      <c r="B217" s="7"/>
      <c r="C217" s="7">
        <f>C210+C214</f>
        <v>78</v>
      </c>
      <c r="D217" s="7">
        <f>C217</f>
        <v>78</v>
      </c>
      <c r="E217" s="7"/>
      <c r="F217" s="7">
        <f t="shared" ref="F217:M217" si="89">F210+F214</f>
        <v>4</v>
      </c>
      <c r="G217" s="7">
        <f>E217+F217</f>
        <v>4</v>
      </c>
      <c r="H217" s="7">
        <f>H210+H214</f>
        <v>37</v>
      </c>
      <c r="I217" s="7">
        <f>I210+I214</f>
        <v>28</v>
      </c>
      <c r="J217" s="7">
        <f>H217+I217</f>
        <v>65</v>
      </c>
      <c r="K217" s="7">
        <f>K210+K214</f>
        <v>19</v>
      </c>
      <c r="L217" s="7">
        <f>L210+L214</f>
        <v>21</v>
      </c>
      <c r="M217" s="7">
        <f>M210+M214</f>
        <v>40</v>
      </c>
      <c r="N217" s="7">
        <f>D217+G217+J217+M217</f>
        <v>187</v>
      </c>
      <c r="O217" s="7">
        <f>N217*0.6</f>
        <v>112.2</v>
      </c>
      <c r="P217" s="7">
        <f>P210+P214</f>
        <v>214.2</v>
      </c>
      <c r="Q217" s="7">
        <f>O217-P217</f>
        <v>-102</v>
      </c>
      <c r="R217" s="7">
        <v>112.2</v>
      </c>
      <c r="S217" s="7">
        <f>S210+S214</f>
        <v>11.28</v>
      </c>
      <c r="T217" s="7"/>
      <c r="U217" s="14"/>
    </row>
    <row r="218" spans="1:21">
      <c r="A218" s="8" t="s">
        <v>153</v>
      </c>
      <c r="B218" s="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14"/>
    </row>
    <row r="219" spans="1:21">
      <c r="A219" s="10" t="s">
        <v>153</v>
      </c>
      <c r="B219" s="11">
        <v>620005</v>
      </c>
      <c r="C219" s="7">
        <v>43</v>
      </c>
      <c r="D219" s="7">
        <f>C219</f>
        <v>43</v>
      </c>
      <c r="E219" s="7">
        <v>73</v>
      </c>
      <c r="F219" s="7">
        <v>56</v>
      </c>
      <c r="G219" s="7">
        <f>E219+F219</f>
        <v>129</v>
      </c>
      <c r="H219" s="7">
        <v>87</v>
      </c>
      <c r="I219" s="7">
        <v>31</v>
      </c>
      <c r="J219" s="7">
        <f>H219+I219</f>
        <v>118</v>
      </c>
      <c r="K219" s="7">
        <v>49</v>
      </c>
      <c r="L219" s="7">
        <v>29</v>
      </c>
      <c r="M219" s="7">
        <f>K219+L219</f>
        <v>78</v>
      </c>
      <c r="N219" s="7">
        <f>D219+G219+J219+M219</f>
        <v>368</v>
      </c>
      <c r="O219" s="7">
        <f>N219*0.6</f>
        <v>220.8</v>
      </c>
      <c r="P219" s="7">
        <v>270</v>
      </c>
      <c r="Q219" s="7">
        <f>O219-P219</f>
        <v>-49.2</v>
      </c>
      <c r="R219" s="7">
        <v>220.8</v>
      </c>
      <c r="S219" s="7">
        <f>O219+Q219</f>
        <v>171.6</v>
      </c>
      <c r="T219" s="7"/>
      <c r="U219" s="14"/>
    </row>
    <row r="220" spans="1:21">
      <c r="A220" s="10" t="s">
        <v>29</v>
      </c>
      <c r="B220" s="11"/>
      <c r="C220" s="7">
        <f>C219</f>
        <v>43</v>
      </c>
      <c r="D220" s="7">
        <f>C220</f>
        <v>43</v>
      </c>
      <c r="E220" s="7">
        <f t="shared" ref="E220:M220" si="90">E219</f>
        <v>73</v>
      </c>
      <c r="F220" s="7">
        <f>F219</f>
        <v>56</v>
      </c>
      <c r="G220" s="7">
        <f>E220+F220</f>
        <v>129</v>
      </c>
      <c r="H220" s="7">
        <f>H219</f>
        <v>87</v>
      </c>
      <c r="I220" s="7">
        <f>I219</f>
        <v>31</v>
      </c>
      <c r="J220" s="7">
        <f>H220+I220</f>
        <v>118</v>
      </c>
      <c r="K220" s="7">
        <f>K219</f>
        <v>49</v>
      </c>
      <c r="L220" s="7">
        <f>L219</f>
        <v>29</v>
      </c>
      <c r="M220" s="7">
        <f>M219</f>
        <v>78</v>
      </c>
      <c r="N220" s="7">
        <f>D220+G220+J220+M220</f>
        <v>368</v>
      </c>
      <c r="O220" s="7">
        <f>N220*0.6</f>
        <v>220.8</v>
      </c>
      <c r="P220" s="7">
        <f>P219</f>
        <v>270</v>
      </c>
      <c r="Q220" s="7">
        <f>O220-P220</f>
        <v>-49.2</v>
      </c>
      <c r="R220" s="7">
        <v>220.8</v>
      </c>
      <c r="S220" s="7">
        <f>O220+Q220</f>
        <v>171.6</v>
      </c>
      <c r="T220" s="7"/>
      <c r="U220" s="14"/>
    </row>
    <row r="221" spans="1:21">
      <c r="A221" s="8" t="s">
        <v>154</v>
      </c>
      <c r="B221" s="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14"/>
    </row>
    <row r="222" spans="1:21">
      <c r="A222" s="10" t="s">
        <v>154</v>
      </c>
      <c r="B222" s="11">
        <v>620004</v>
      </c>
      <c r="C222" s="7">
        <v>171</v>
      </c>
      <c r="D222" s="7">
        <f>C222</f>
        <v>171</v>
      </c>
      <c r="E222" s="7">
        <v>136</v>
      </c>
      <c r="F222" s="7">
        <v>94</v>
      </c>
      <c r="G222" s="7">
        <f>E222+F222</f>
        <v>230</v>
      </c>
      <c r="H222" s="7">
        <v>59</v>
      </c>
      <c r="I222" s="7"/>
      <c r="J222" s="7">
        <f>H222+I222</f>
        <v>59</v>
      </c>
      <c r="K222" s="7">
        <v>105</v>
      </c>
      <c r="L222" s="7">
        <v>34</v>
      </c>
      <c r="M222" s="7">
        <f>K222+L222</f>
        <v>139</v>
      </c>
      <c r="N222" s="7">
        <f>D222+G222+J222+M222</f>
        <v>599</v>
      </c>
      <c r="O222" s="7">
        <f>N222*0.6</f>
        <v>359.4</v>
      </c>
      <c r="P222" s="7">
        <v>410.4</v>
      </c>
      <c r="Q222" s="7">
        <f>O222-P222</f>
        <v>-51</v>
      </c>
      <c r="R222" s="7">
        <v>359.4</v>
      </c>
      <c r="S222" s="7">
        <f>O222+Q222</f>
        <v>308.4</v>
      </c>
      <c r="T222" s="7"/>
      <c r="U222" s="14"/>
    </row>
    <row r="223" spans="1:21">
      <c r="A223" s="10" t="s">
        <v>29</v>
      </c>
      <c r="B223" s="11"/>
      <c r="C223" s="7">
        <f>C222</f>
        <v>171</v>
      </c>
      <c r="D223" s="7">
        <f>C223</f>
        <v>171</v>
      </c>
      <c r="E223" s="7">
        <f t="shared" ref="E223:M223" si="91">E222</f>
        <v>136</v>
      </c>
      <c r="F223" s="7">
        <f>F222</f>
        <v>94</v>
      </c>
      <c r="G223" s="7">
        <f>E223+F223</f>
        <v>230</v>
      </c>
      <c r="H223" s="7">
        <f>H222</f>
        <v>59</v>
      </c>
      <c r="I223" s="7"/>
      <c r="J223" s="7">
        <f>H223+I223</f>
        <v>59</v>
      </c>
      <c r="K223" s="7">
        <f>K222</f>
        <v>105</v>
      </c>
      <c r="L223" s="7">
        <f>L222</f>
        <v>34</v>
      </c>
      <c r="M223" s="7">
        <f>M222</f>
        <v>139</v>
      </c>
      <c r="N223" s="7">
        <f>D223+G223+J223+M223</f>
        <v>599</v>
      </c>
      <c r="O223" s="7">
        <f>N223*0.6</f>
        <v>359.4</v>
      </c>
      <c r="P223" s="7">
        <f>P222</f>
        <v>410.4</v>
      </c>
      <c r="Q223" s="7">
        <f>O223-P223</f>
        <v>-51</v>
      </c>
      <c r="R223" s="7">
        <v>359.4</v>
      </c>
      <c r="S223" s="7">
        <f>O223+Q223</f>
        <v>308.4</v>
      </c>
      <c r="T223" s="7"/>
      <c r="U223" s="14"/>
    </row>
    <row r="224" spans="1:21">
      <c r="A224" s="8" t="s">
        <v>155</v>
      </c>
      <c r="B224" s="11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14"/>
    </row>
    <row r="225" spans="1:21">
      <c r="A225" s="10" t="s">
        <v>155</v>
      </c>
      <c r="B225" s="11">
        <v>620006</v>
      </c>
      <c r="C225" s="7">
        <v>21</v>
      </c>
      <c r="D225" s="7">
        <f>C225</f>
        <v>21</v>
      </c>
      <c r="E225" s="7">
        <v>41</v>
      </c>
      <c r="F225" s="7">
        <v>161</v>
      </c>
      <c r="G225" s="7">
        <f>E225+F225</f>
        <v>202</v>
      </c>
      <c r="H225" s="7">
        <v>45</v>
      </c>
      <c r="I225" s="7">
        <v>116</v>
      </c>
      <c r="J225" s="7">
        <f>H225+I225</f>
        <v>161</v>
      </c>
      <c r="K225" s="7">
        <v>65</v>
      </c>
      <c r="L225" s="7">
        <v>84</v>
      </c>
      <c r="M225" s="7">
        <f t="shared" ref="M225:M230" si="92">K225+L225</f>
        <v>149</v>
      </c>
      <c r="N225" s="7">
        <f>D225+G225+J225+M225</f>
        <v>533</v>
      </c>
      <c r="O225" s="7">
        <f>N225*0.6</f>
        <v>319.8</v>
      </c>
      <c r="P225" s="7">
        <v>123.84</v>
      </c>
      <c r="Q225" s="7">
        <f>O225-P225</f>
        <v>195.96</v>
      </c>
      <c r="R225" s="7">
        <v>319.8</v>
      </c>
      <c r="S225" s="7">
        <f>O225+Q225</f>
        <v>515.76</v>
      </c>
      <c r="T225" s="7"/>
      <c r="U225" s="14"/>
    </row>
    <row r="226" spans="1:21">
      <c r="A226" s="10" t="s">
        <v>29</v>
      </c>
      <c r="B226" s="11"/>
      <c r="C226" s="7">
        <f>C225</f>
        <v>21</v>
      </c>
      <c r="D226" s="7">
        <f>C226</f>
        <v>21</v>
      </c>
      <c r="E226" s="7">
        <f t="shared" ref="E226:M226" si="93">E225</f>
        <v>41</v>
      </c>
      <c r="F226" s="7">
        <f>F225</f>
        <v>161</v>
      </c>
      <c r="G226" s="7">
        <f>E226+F226</f>
        <v>202</v>
      </c>
      <c r="H226" s="7">
        <f>H225</f>
        <v>45</v>
      </c>
      <c r="I226" s="7">
        <f>I225</f>
        <v>116</v>
      </c>
      <c r="J226" s="7">
        <f>H226+I226</f>
        <v>161</v>
      </c>
      <c r="K226" s="7">
        <f>K225</f>
        <v>65</v>
      </c>
      <c r="L226" s="7">
        <f>L225</f>
        <v>84</v>
      </c>
      <c r="M226" s="7">
        <f>M225</f>
        <v>149</v>
      </c>
      <c r="N226" s="7">
        <f>D226+G226+J226+M226</f>
        <v>533</v>
      </c>
      <c r="O226" s="7">
        <f>N226*0.6</f>
        <v>319.8</v>
      </c>
      <c r="P226" s="7">
        <f>P225</f>
        <v>123.84</v>
      </c>
      <c r="Q226" s="7">
        <f>O226-P226</f>
        <v>195.96</v>
      </c>
      <c r="R226" s="7">
        <v>319.8</v>
      </c>
      <c r="S226" s="7">
        <f>O226+Q226</f>
        <v>515.76</v>
      </c>
      <c r="T226" s="7"/>
      <c r="U226" s="14"/>
    </row>
    <row r="227" spans="1:21">
      <c r="A227" s="8" t="s">
        <v>156</v>
      </c>
      <c r="B227" s="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14"/>
    </row>
    <row r="228" spans="1:21">
      <c r="A228" s="10" t="s">
        <v>157</v>
      </c>
      <c r="B228" s="11">
        <v>621002</v>
      </c>
      <c r="C228" s="7">
        <v>2</v>
      </c>
      <c r="D228" s="7">
        <f>C228</f>
        <v>2</v>
      </c>
      <c r="E228" s="7"/>
      <c r="F228" s="7"/>
      <c r="G228" s="7">
        <f>E228+F228</f>
        <v>0</v>
      </c>
      <c r="H228" s="7"/>
      <c r="I228" s="7">
        <v>2</v>
      </c>
      <c r="J228" s="7">
        <f>H228+I228</f>
        <v>2</v>
      </c>
      <c r="K228" s="7">
        <v>3</v>
      </c>
      <c r="L228" s="7">
        <v>2</v>
      </c>
      <c r="M228" s="7">
        <f>K228+L228</f>
        <v>5</v>
      </c>
      <c r="N228" s="7">
        <f>D228+G228+J228+M228</f>
        <v>9</v>
      </c>
      <c r="O228" s="7">
        <f>N228*0.6</f>
        <v>5.4</v>
      </c>
      <c r="P228" s="7">
        <v>13.02</v>
      </c>
      <c r="Q228" s="7">
        <f>O228-P228</f>
        <v>-7.62</v>
      </c>
      <c r="R228" s="7">
        <v>5.4</v>
      </c>
      <c r="S228" s="7">
        <v>0</v>
      </c>
      <c r="T228" s="7">
        <v>2.22</v>
      </c>
      <c r="U228" s="14" t="s">
        <v>158</v>
      </c>
    </row>
    <row r="229" spans="1:21">
      <c r="A229" s="10" t="s">
        <v>159</v>
      </c>
      <c r="B229" s="11">
        <v>621005</v>
      </c>
      <c r="C229" s="7">
        <v>15</v>
      </c>
      <c r="D229" s="7">
        <f>C229</f>
        <v>15</v>
      </c>
      <c r="E229" s="7">
        <v>5</v>
      </c>
      <c r="F229" s="7"/>
      <c r="G229" s="7">
        <f>E229+F229</f>
        <v>5</v>
      </c>
      <c r="H229" s="7">
        <v>4</v>
      </c>
      <c r="I229" s="7"/>
      <c r="J229" s="7">
        <f>H229+I229</f>
        <v>4</v>
      </c>
      <c r="K229" s="7">
        <v>4</v>
      </c>
      <c r="L229" s="7">
        <v>8</v>
      </c>
      <c r="M229" s="7">
        <f>K229+L229</f>
        <v>12</v>
      </c>
      <c r="N229" s="7">
        <f>D229+G229+J229+M229</f>
        <v>36</v>
      </c>
      <c r="O229" s="7">
        <f>N229*0.6</f>
        <v>21.6</v>
      </c>
      <c r="P229" s="7">
        <v>31.74</v>
      </c>
      <c r="Q229" s="7">
        <f>O229-P229</f>
        <v>-10.14</v>
      </c>
      <c r="R229" s="7">
        <v>21.6</v>
      </c>
      <c r="S229" s="7">
        <f>O229+Q229</f>
        <v>11.46</v>
      </c>
      <c r="T229" s="7"/>
      <c r="U229" s="14"/>
    </row>
    <row r="230" spans="1:21">
      <c r="A230" s="10" t="s">
        <v>160</v>
      </c>
      <c r="B230" s="11">
        <v>621006</v>
      </c>
      <c r="C230" s="7">
        <v>2</v>
      </c>
      <c r="D230" s="7">
        <f>C230</f>
        <v>2</v>
      </c>
      <c r="E230" s="7"/>
      <c r="F230" s="7">
        <v>3</v>
      </c>
      <c r="G230" s="7">
        <f>E230+F230</f>
        <v>3</v>
      </c>
      <c r="H230" s="7">
        <v>3</v>
      </c>
      <c r="I230" s="7">
        <v>18</v>
      </c>
      <c r="J230" s="7">
        <f>H230+I230</f>
        <v>21</v>
      </c>
      <c r="K230" s="7">
        <v>4</v>
      </c>
      <c r="L230" s="7">
        <v>9</v>
      </c>
      <c r="M230" s="7">
        <f>K230+L230</f>
        <v>13</v>
      </c>
      <c r="N230" s="7">
        <f>D230+G230+J230+M230</f>
        <v>39</v>
      </c>
      <c r="O230" s="7">
        <f>N230*0.6</f>
        <v>23.4</v>
      </c>
      <c r="P230" s="7">
        <v>36.54</v>
      </c>
      <c r="Q230" s="7">
        <f>O230-P230</f>
        <v>-13.14</v>
      </c>
      <c r="R230" s="7">
        <v>23.4</v>
      </c>
      <c r="S230" s="7">
        <f>O230+Q230</f>
        <v>10.26</v>
      </c>
      <c r="T230" s="7"/>
      <c r="U230" s="14"/>
    </row>
    <row r="231" spans="1:21">
      <c r="A231" s="10" t="s">
        <v>29</v>
      </c>
      <c r="B231" s="11"/>
      <c r="C231" s="7">
        <f>SUM(C228:C230)</f>
        <v>19</v>
      </c>
      <c r="D231" s="7">
        <f>C231</f>
        <v>19</v>
      </c>
      <c r="E231" s="7">
        <f t="shared" ref="E231:M231" si="94">SUM(E228:E230)</f>
        <v>5</v>
      </c>
      <c r="F231" s="7">
        <f>SUM(F228:F230)</f>
        <v>3</v>
      </c>
      <c r="G231" s="7">
        <f>E231+F231</f>
        <v>8</v>
      </c>
      <c r="H231" s="7">
        <f>SUM(H228:H230)</f>
        <v>7</v>
      </c>
      <c r="I231" s="7">
        <f>SUM(I228:I230)</f>
        <v>20</v>
      </c>
      <c r="J231" s="7">
        <f>H231+I231</f>
        <v>27</v>
      </c>
      <c r="K231" s="7">
        <f>SUM(K228:K230)</f>
        <v>11</v>
      </c>
      <c r="L231" s="7">
        <f>SUM(L228:L230)</f>
        <v>19</v>
      </c>
      <c r="M231" s="7">
        <f>SUM(M228:M230)</f>
        <v>30</v>
      </c>
      <c r="N231" s="7">
        <f>D231+G231+J231+M231</f>
        <v>84</v>
      </c>
      <c r="O231" s="7">
        <f>N231*0.6</f>
        <v>50.4</v>
      </c>
      <c r="P231" s="7">
        <f>P228+P229+P230</f>
        <v>81.3</v>
      </c>
      <c r="Q231" s="7">
        <f>O231-P231</f>
        <v>-30.9</v>
      </c>
      <c r="R231" s="7">
        <v>50.4</v>
      </c>
      <c r="S231" s="7">
        <f>S228+S229+S230</f>
        <v>21.72</v>
      </c>
      <c r="T231" s="7"/>
      <c r="U231" s="14"/>
    </row>
    <row r="232" spans="1:21">
      <c r="A232" s="8" t="s">
        <v>161</v>
      </c>
      <c r="B232" s="9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14"/>
    </row>
    <row r="233" spans="1:21">
      <c r="A233" s="10" t="s">
        <v>161</v>
      </c>
      <c r="B233" s="11">
        <v>621003</v>
      </c>
      <c r="C233" s="7">
        <v>43</v>
      </c>
      <c r="D233" s="7">
        <f>C233</f>
        <v>43</v>
      </c>
      <c r="E233" s="7">
        <v>34</v>
      </c>
      <c r="F233" s="7">
        <v>115</v>
      </c>
      <c r="G233" s="7">
        <f>E233+F233</f>
        <v>149</v>
      </c>
      <c r="H233" s="7">
        <v>34</v>
      </c>
      <c r="I233" s="7">
        <v>102</v>
      </c>
      <c r="J233" s="7">
        <f>H233+I233</f>
        <v>136</v>
      </c>
      <c r="K233" s="7">
        <v>40</v>
      </c>
      <c r="L233" s="7">
        <v>39</v>
      </c>
      <c r="M233" s="7">
        <f>K233+L233</f>
        <v>79</v>
      </c>
      <c r="N233" s="7">
        <f>D233+G233+J233+M233</f>
        <v>407</v>
      </c>
      <c r="O233" s="7">
        <f>N233*0.6</f>
        <v>244.2</v>
      </c>
      <c r="P233" s="7">
        <v>216.36</v>
      </c>
      <c r="Q233" s="7">
        <f>O233-P233</f>
        <v>27.84</v>
      </c>
      <c r="R233" s="7">
        <v>244.2</v>
      </c>
      <c r="S233" s="7">
        <f>O233+Q233</f>
        <v>272.04</v>
      </c>
      <c r="T233" s="7"/>
      <c r="U233" s="14"/>
    </row>
    <row r="234" spans="1:21">
      <c r="A234" s="10" t="s">
        <v>29</v>
      </c>
      <c r="B234" s="11"/>
      <c r="C234" s="7">
        <f>C233</f>
        <v>43</v>
      </c>
      <c r="D234" s="7">
        <f>C234</f>
        <v>43</v>
      </c>
      <c r="E234" s="7">
        <f t="shared" ref="E234:M234" si="95">E233</f>
        <v>34</v>
      </c>
      <c r="F234" s="7">
        <f>F233</f>
        <v>115</v>
      </c>
      <c r="G234" s="7">
        <f>E234+F234</f>
        <v>149</v>
      </c>
      <c r="H234" s="7">
        <f>H233</f>
        <v>34</v>
      </c>
      <c r="I234" s="7">
        <f>I233</f>
        <v>102</v>
      </c>
      <c r="J234" s="7">
        <f>H234+I234</f>
        <v>136</v>
      </c>
      <c r="K234" s="7">
        <f>K233</f>
        <v>40</v>
      </c>
      <c r="L234" s="7">
        <f>L233</f>
        <v>39</v>
      </c>
      <c r="M234" s="7">
        <f>M233</f>
        <v>79</v>
      </c>
      <c r="N234" s="7">
        <f>D234+G234+J234+M234</f>
        <v>407</v>
      </c>
      <c r="O234" s="7">
        <f>N234*0.6</f>
        <v>244.2</v>
      </c>
      <c r="P234" s="7">
        <f>P233</f>
        <v>216.36</v>
      </c>
      <c r="Q234" s="7">
        <f>O234-P234</f>
        <v>27.84</v>
      </c>
      <c r="R234" s="7">
        <v>244.2</v>
      </c>
      <c r="S234" s="7">
        <f>O234+Q234</f>
        <v>272.04</v>
      </c>
      <c r="T234" s="7"/>
      <c r="U234" s="14"/>
    </row>
    <row r="235" spans="1:21">
      <c r="A235" s="8" t="s">
        <v>162</v>
      </c>
      <c r="B235" s="11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14"/>
    </row>
    <row r="236" spans="1:21">
      <c r="A236" s="10" t="s">
        <v>162</v>
      </c>
      <c r="B236" s="11">
        <v>621004</v>
      </c>
      <c r="C236" s="7">
        <v>1</v>
      </c>
      <c r="D236" s="7">
        <f>C236</f>
        <v>1</v>
      </c>
      <c r="E236" s="7">
        <v>1</v>
      </c>
      <c r="F236" s="7"/>
      <c r="G236" s="7">
        <f>E236+F236</f>
        <v>1</v>
      </c>
      <c r="H236" s="7">
        <v>11</v>
      </c>
      <c r="I236" s="7">
        <v>4</v>
      </c>
      <c r="J236" s="7">
        <f>H236+I236</f>
        <v>15</v>
      </c>
      <c r="K236" s="7">
        <v>8</v>
      </c>
      <c r="L236" s="7">
        <v>6</v>
      </c>
      <c r="M236" s="7">
        <f>K236+L236</f>
        <v>14</v>
      </c>
      <c r="N236" s="7">
        <f>D236+G236+J236+M236</f>
        <v>31</v>
      </c>
      <c r="O236" s="7">
        <f>N236*0.6</f>
        <v>18.6</v>
      </c>
      <c r="P236" s="7">
        <v>15.12</v>
      </c>
      <c r="Q236" s="7">
        <f>O236-P236</f>
        <v>3.48</v>
      </c>
      <c r="R236" s="7">
        <v>18.6</v>
      </c>
      <c r="S236" s="7">
        <f>O236+Q236</f>
        <v>22.08</v>
      </c>
      <c r="T236" s="7"/>
      <c r="U236" s="14"/>
    </row>
    <row r="237" spans="1:21">
      <c r="A237" s="10" t="s">
        <v>29</v>
      </c>
      <c r="B237" s="11"/>
      <c r="C237" s="7">
        <f>C236</f>
        <v>1</v>
      </c>
      <c r="D237" s="7">
        <f>C237</f>
        <v>1</v>
      </c>
      <c r="E237" s="7">
        <f t="shared" ref="E237:M237" si="96">E236</f>
        <v>1</v>
      </c>
      <c r="F237" s="7">
        <f>F236</f>
        <v>0</v>
      </c>
      <c r="G237" s="7">
        <f>E237+F237</f>
        <v>1</v>
      </c>
      <c r="H237" s="7">
        <f>H236</f>
        <v>11</v>
      </c>
      <c r="I237" s="7">
        <f>I236</f>
        <v>4</v>
      </c>
      <c r="J237" s="7">
        <f>H237+I237</f>
        <v>15</v>
      </c>
      <c r="K237" s="7">
        <f>K236</f>
        <v>8</v>
      </c>
      <c r="L237" s="7">
        <f>L236</f>
        <v>6</v>
      </c>
      <c r="M237" s="7">
        <f>M236</f>
        <v>14</v>
      </c>
      <c r="N237" s="7">
        <f>D237+G237+J237+M237</f>
        <v>31</v>
      </c>
      <c r="O237" s="7">
        <f>N237*0.6</f>
        <v>18.6</v>
      </c>
      <c r="P237" s="7">
        <f>P236</f>
        <v>15.12</v>
      </c>
      <c r="Q237" s="7">
        <f>O237-P237</f>
        <v>3.48</v>
      </c>
      <c r="R237" s="7">
        <v>18.6</v>
      </c>
      <c r="S237" s="7">
        <f>O237+Q237</f>
        <v>22.08</v>
      </c>
      <c r="T237" s="7"/>
      <c r="U237" s="14"/>
    </row>
  </sheetData>
  <protectedRanges>
    <protectedRange sqref="A3:B3" name="区域1" securityDescriptor=""/>
  </protectedRanges>
  <mergeCells count="5">
    <mergeCell ref="A3:U3"/>
    <mergeCell ref="C4:D4"/>
    <mergeCell ref="E4:G4"/>
    <mergeCell ref="H4:J4"/>
    <mergeCell ref="K4:M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陈允</dc:creator>
  <cp:lastModifiedBy>陈允</cp:lastModifiedBy>
  <dcterms:created xsi:type="dcterms:W3CDTF">2016-11-24T09:36:00Z</dcterms:created>
  <dcterms:modified xsi:type="dcterms:W3CDTF">2017-03-30T09:10:39Z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2052-9.1.0.4863</vt:lpwstr>
  </property>
</Properties>
</file>