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2018本专科预安排" sheetId="1" r:id="rId1"/>
  </sheets>
  <definedNames>
    <definedName name="_xlnm.Print_Titles" localSheetId="0">'2018本专科预安排'!$4:$5</definedName>
    <definedName name="_xlnm.Print_Area" localSheetId="0">'2018本专科预安排'!$A$1:$R$57</definedName>
    <definedName name="_xlnm._FilterDatabase" localSheetId="0" hidden="1">'2018本专科预安排'!$A$5:$HT$57</definedName>
  </definedNames>
  <calcPr fullCalcOnLoad="1"/>
</workbook>
</file>

<file path=xl/sharedStrings.xml><?xml version="1.0" encoding="utf-8"?>
<sst xmlns="http://schemas.openxmlformats.org/spreadsheetml/2006/main" count="109" uniqueCount="72">
  <si>
    <t>附件2</t>
  </si>
  <si>
    <t>广东省高校2018年本专科生国家奖助学金预安排表（对下）</t>
  </si>
  <si>
    <t>单位：万元</t>
  </si>
  <si>
    <t>序号</t>
  </si>
  <si>
    <t>学校分类</t>
  </si>
  <si>
    <t>高校名称</t>
  </si>
  <si>
    <t>预算科目</t>
  </si>
  <si>
    <t>2017年国家奖学金</t>
  </si>
  <si>
    <t>2018年计划安排国家奖学金（预计中央财政1463万元）</t>
  </si>
  <si>
    <t>2017年国家励志奖学金（省以上财政）</t>
  </si>
  <si>
    <r>
      <t>2018年国家励志奖学金（按2017年省以上财政的70%，预计中央财政</t>
    </r>
    <r>
      <rPr>
        <b/>
        <sz val="10"/>
        <color indexed="8"/>
        <rFont val="仿宋_GB2312"/>
        <family val="3"/>
      </rPr>
      <t>3186万元）</t>
    </r>
  </si>
  <si>
    <t>2017年国家助学金（省以上财政）</t>
  </si>
  <si>
    <t>2018年国家助学金（按2017年省以上财政的70%，预计中央财政8383万元）</t>
  </si>
  <si>
    <t>2017年结转预安排2018年资金</t>
  </si>
  <si>
    <t>2018年实际预安排本专科奖助学金</t>
  </si>
  <si>
    <t>小计</t>
  </si>
  <si>
    <t>其中：中央财政</t>
  </si>
  <si>
    <t>其中：省财政</t>
  </si>
  <si>
    <t>合计</t>
  </si>
  <si>
    <t>广州市</t>
  </si>
  <si>
    <t>广州大学</t>
  </si>
  <si>
    <t>2050205高等教育</t>
  </si>
  <si>
    <t>广州医科大学</t>
  </si>
  <si>
    <t>广州工程技术职业学院</t>
  </si>
  <si>
    <t>2050305高等职业教育</t>
  </si>
  <si>
    <t>广州番禺职业技术学院</t>
  </si>
  <si>
    <t>广州体育职业技术学院</t>
  </si>
  <si>
    <t>广州城市职业学院</t>
  </si>
  <si>
    <t>广州铁路职业技术学院</t>
  </si>
  <si>
    <t>广州科技贸易职业学院</t>
  </si>
  <si>
    <t>广州卫生职业技术学院</t>
  </si>
  <si>
    <t>珠海市</t>
  </si>
  <si>
    <t>珠海城市职业技术学院</t>
  </si>
  <si>
    <t>佛山市</t>
  </si>
  <si>
    <t>佛山科学技术学院</t>
  </si>
  <si>
    <t>佛山职业技术学院</t>
  </si>
  <si>
    <t>顺德市</t>
  </si>
  <si>
    <t>顺德职业技术学院</t>
  </si>
  <si>
    <t>东莞市</t>
  </si>
  <si>
    <t>东莞理工学院</t>
  </si>
  <si>
    <t>东莞职业技术学院</t>
  </si>
  <si>
    <t>中山市</t>
  </si>
  <si>
    <t>中山火炬职业技术学院</t>
  </si>
  <si>
    <t>中山职业技术学院</t>
  </si>
  <si>
    <t>江门市</t>
  </si>
  <si>
    <t>五邑大学</t>
  </si>
  <si>
    <t>江门职业技术学院</t>
  </si>
  <si>
    <t>肇庆市</t>
  </si>
  <si>
    <t>肇庆医学高等专科学校</t>
  </si>
  <si>
    <t>汕头市</t>
  </si>
  <si>
    <t>汕头职业技术学院</t>
  </si>
  <si>
    <t>河源市</t>
  </si>
  <si>
    <t>河源职业技术学院</t>
  </si>
  <si>
    <t>惠州市</t>
  </si>
  <si>
    <t>惠州卫生职业技术学院</t>
  </si>
  <si>
    <t>惠州城市职业学院</t>
  </si>
  <si>
    <t>汕尾市</t>
  </si>
  <si>
    <t>汕尾职业技术学院</t>
  </si>
  <si>
    <t>阳江市</t>
  </si>
  <si>
    <t>阳江职业技术学院</t>
  </si>
  <si>
    <t>茂名市</t>
  </si>
  <si>
    <t>茂名职业技术学院</t>
  </si>
  <si>
    <t>广东茂名健康职业学院</t>
  </si>
  <si>
    <t>广东茂名幼儿师范专科学校</t>
  </si>
  <si>
    <t>清远市</t>
  </si>
  <si>
    <t>清远职业技术学院</t>
  </si>
  <si>
    <t>揭阳市</t>
  </si>
  <si>
    <t>揭阳职业技术学院</t>
  </si>
  <si>
    <t>云浮市</t>
  </si>
  <si>
    <t>罗定职业技术学院</t>
  </si>
  <si>
    <t>湛江市</t>
  </si>
  <si>
    <t>湛江幼儿师范专科学校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</si>
</sst>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_ ;[Red]\-#,##0.0000\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pane xSplit="4" ySplit="5" topLeftCell="E48" activePane="bottomRight" state="frozen"/>
      <selection pane="bottomRight" activeCell="A2" sqref="A2:R2"/>
    </sheetView>
  </sheetViews>
  <sheetFormatPr defaultColWidth="9.00390625" defaultRowHeight="19.5" customHeight="1"/>
  <cols>
    <col min="1" max="1" width="3.8515625" style="2" customWidth="1"/>
    <col min="2" max="2" width="4.7109375" style="3" customWidth="1"/>
    <col min="3" max="3" width="21.140625" style="4" customWidth="1"/>
    <col min="4" max="4" width="11.8515625" style="5" customWidth="1"/>
    <col min="5" max="5" width="11.57421875" style="6" customWidth="1"/>
    <col min="6" max="6" width="12.140625" style="6" customWidth="1"/>
    <col min="7" max="7" width="14.140625" style="6" customWidth="1"/>
    <col min="8" max="8" width="11.57421875" style="6" customWidth="1"/>
    <col min="9" max="9" width="9.28125" style="6" customWidth="1"/>
    <col min="10" max="10" width="11.57421875" style="6" customWidth="1"/>
    <col min="11" max="12" width="14.140625" style="6" customWidth="1"/>
    <col min="13" max="13" width="10.00390625" style="6" customWidth="1"/>
    <col min="14" max="14" width="14.140625" style="6" customWidth="1"/>
    <col min="15" max="15" width="10.421875" style="4" customWidth="1"/>
    <col min="16" max="16" width="14.140625" style="4" customWidth="1"/>
    <col min="17" max="17" width="11.57421875" style="4" customWidth="1"/>
    <col min="18" max="18" width="14.140625" style="4" customWidth="1"/>
    <col min="19" max="228" width="9.00390625" style="4" customWidth="1"/>
    <col min="229" max="16384" width="9.00390625" style="2" customWidth="1"/>
  </cols>
  <sheetData>
    <row r="1" spans="1:6" ht="19.5" customHeight="1">
      <c r="A1" s="7" t="s">
        <v>0</v>
      </c>
      <c r="E1" s="5"/>
      <c r="F1" s="5"/>
    </row>
    <row r="2" spans="1:18" ht="27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5:18" ht="16.5" customHeight="1">
      <c r="O3" s="24"/>
      <c r="R3" s="24" t="s">
        <v>2</v>
      </c>
    </row>
    <row r="4" spans="1:18" s="1" customFormat="1" ht="48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/>
      <c r="J4" s="11"/>
      <c r="K4" s="25" t="s">
        <v>11</v>
      </c>
      <c r="L4" s="11" t="s">
        <v>12</v>
      </c>
      <c r="M4" s="11"/>
      <c r="N4" s="11"/>
      <c r="O4" s="10" t="s">
        <v>13</v>
      </c>
      <c r="P4" s="11" t="s">
        <v>14</v>
      </c>
      <c r="Q4" s="11"/>
      <c r="R4" s="11"/>
    </row>
    <row r="5" spans="1:18" s="1" customFormat="1" ht="27.75" customHeight="1">
      <c r="A5" s="12"/>
      <c r="B5" s="12"/>
      <c r="C5" s="12"/>
      <c r="D5" s="12"/>
      <c r="E5" s="12"/>
      <c r="F5" s="12"/>
      <c r="G5" s="12"/>
      <c r="H5" s="11" t="s">
        <v>15</v>
      </c>
      <c r="I5" s="11" t="s">
        <v>16</v>
      </c>
      <c r="J5" s="11" t="s">
        <v>17</v>
      </c>
      <c r="K5" s="26"/>
      <c r="L5" s="11" t="s">
        <v>15</v>
      </c>
      <c r="M5" s="11" t="s">
        <v>16</v>
      </c>
      <c r="N5" s="11" t="s">
        <v>17</v>
      </c>
      <c r="O5" s="12"/>
      <c r="P5" s="11" t="s">
        <v>15</v>
      </c>
      <c r="Q5" s="11" t="s">
        <v>16</v>
      </c>
      <c r="R5" s="11" t="s">
        <v>17</v>
      </c>
    </row>
    <row r="6" spans="1:18" ht="19.5" customHeight="1">
      <c r="A6" s="13" t="s">
        <v>18</v>
      </c>
      <c r="B6" s="13"/>
      <c r="C6" s="14"/>
      <c r="E6" s="15">
        <f>E7+E17+E19+E22+E24+E27+E30+E33+E35+E37+E39+E42+E44+E46+E50+E52+E54+E56</f>
        <v>315.2</v>
      </c>
      <c r="F6" s="15">
        <f aca="true" t="shared" si="0" ref="F6:R6">F7+F17+F19+F22+F24+F27+F30+F33+F35+F37+F39+F42+F44+F46+F50+F52+F54+F56</f>
        <v>283.68000000000006</v>
      </c>
      <c r="G6" s="15">
        <f t="shared" si="0"/>
        <v>1200.1</v>
      </c>
      <c r="H6" s="15">
        <f t="shared" si="0"/>
        <v>840.07</v>
      </c>
      <c r="I6" s="15">
        <f t="shared" si="0"/>
        <v>0</v>
      </c>
      <c r="J6" s="15">
        <f t="shared" si="0"/>
        <v>840.07</v>
      </c>
      <c r="K6" s="15">
        <f t="shared" si="0"/>
        <v>3373.14</v>
      </c>
      <c r="L6" s="15">
        <f t="shared" si="0"/>
        <v>2361.198</v>
      </c>
      <c r="M6" s="15">
        <f t="shared" si="0"/>
        <v>0</v>
      </c>
      <c r="N6" s="15">
        <f t="shared" si="0"/>
        <v>2361.198</v>
      </c>
      <c r="O6" s="15">
        <f t="shared" si="0"/>
        <v>66.14500000000001</v>
      </c>
      <c r="P6" s="15">
        <f t="shared" si="0"/>
        <v>3418.8029999999994</v>
      </c>
      <c r="Q6" s="15">
        <f t="shared" si="0"/>
        <v>283.68000000000006</v>
      </c>
      <c r="R6" s="15">
        <f t="shared" si="0"/>
        <v>3135.123</v>
      </c>
    </row>
    <row r="7" spans="1:18" ht="19.5" customHeight="1">
      <c r="A7" s="16"/>
      <c r="B7" s="16"/>
      <c r="C7" s="14" t="s">
        <v>19</v>
      </c>
      <c r="D7" s="17"/>
      <c r="E7" s="15">
        <f>SUM(E8:E16)</f>
        <v>117.6</v>
      </c>
      <c r="F7" s="15">
        <f aca="true" t="shared" si="1" ref="F7:R7">SUM(F8:F16)</f>
        <v>105.84</v>
      </c>
      <c r="G7" s="15">
        <f t="shared" si="1"/>
        <v>163.05</v>
      </c>
      <c r="H7" s="15">
        <f t="shared" si="1"/>
        <v>114.135</v>
      </c>
      <c r="I7" s="15">
        <f t="shared" si="1"/>
        <v>0</v>
      </c>
      <c r="J7" s="15">
        <f t="shared" si="1"/>
        <v>114.135</v>
      </c>
      <c r="K7" s="15">
        <f t="shared" si="1"/>
        <v>438.45</v>
      </c>
      <c r="L7" s="15">
        <f t="shared" si="1"/>
        <v>306.9149999999999</v>
      </c>
      <c r="M7" s="15">
        <f t="shared" si="1"/>
        <v>0</v>
      </c>
      <c r="N7" s="15">
        <f t="shared" si="1"/>
        <v>306.9149999999999</v>
      </c>
      <c r="O7" s="15">
        <f t="shared" si="1"/>
        <v>1.7449999999999917</v>
      </c>
      <c r="P7" s="15">
        <f t="shared" si="1"/>
        <v>525.1450000000001</v>
      </c>
      <c r="Q7" s="15">
        <f t="shared" si="1"/>
        <v>105.84</v>
      </c>
      <c r="R7" s="15">
        <f t="shared" si="1"/>
        <v>419.30500000000006</v>
      </c>
    </row>
    <row r="8" spans="1:18" ht="19.5" customHeight="1">
      <c r="A8" s="18">
        <v>105</v>
      </c>
      <c r="B8" s="19"/>
      <c r="C8" s="20" t="s">
        <v>20</v>
      </c>
      <c r="D8" s="21" t="s">
        <v>21</v>
      </c>
      <c r="E8" s="22">
        <v>56</v>
      </c>
      <c r="F8" s="22">
        <f aca="true" t="shared" si="2" ref="F6:F28">E8*0.9</f>
        <v>50.4</v>
      </c>
      <c r="G8" s="22">
        <v>72.75</v>
      </c>
      <c r="H8" s="22">
        <f aca="true" t="shared" si="3" ref="H6:H28">G8*0.7</f>
        <v>50.925</v>
      </c>
      <c r="I8" s="22"/>
      <c r="J8" s="22">
        <f aca="true" t="shared" si="4" ref="J6:J57">H8-I8</f>
        <v>50.925</v>
      </c>
      <c r="K8" s="22">
        <v>191.25</v>
      </c>
      <c r="L8" s="22">
        <f aca="true" t="shared" si="5" ref="L6:L28">K8*0.7</f>
        <v>133.875</v>
      </c>
      <c r="M8" s="22"/>
      <c r="N8" s="22">
        <f aca="true" t="shared" si="6" ref="N6:N37">L8-M8</f>
        <v>133.875</v>
      </c>
      <c r="O8" s="22"/>
      <c r="P8" s="22">
        <f aca="true" t="shared" si="7" ref="P6:P28">Q8+R8</f>
        <v>235.20000000000002</v>
      </c>
      <c r="Q8" s="22">
        <f aca="true" t="shared" si="8" ref="Q6:Q28">M8+I8+F8</f>
        <v>50.4</v>
      </c>
      <c r="R8" s="22">
        <f aca="true" t="shared" si="9" ref="R6:R28">N8+J8-O8</f>
        <v>184.8</v>
      </c>
    </row>
    <row r="9" spans="1:18" ht="19.5" customHeight="1">
      <c r="A9" s="18">
        <v>106</v>
      </c>
      <c r="B9" s="19"/>
      <c r="C9" s="20" t="s">
        <v>22</v>
      </c>
      <c r="D9" s="23" t="s">
        <v>21</v>
      </c>
      <c r="E9" s="22">
        <v>16</v>
      </c>
      <c r="F9" s="22">
        <f t="shared" si="2"/>
        <v>14.4</v>
      </c>
      <c r="G9" s="22">
        <v>20</v>
      </c>
      <c r="H9" s="22">
        <f t="shared" si="3"/>
        <v>14</v>
      </c>
      <c r="I9" s="22"/>
      <c r="J9" s="22">
        <f t="shared" si="4"/>
        <v>14</v>
      </c>
      <c r="K9" s="22">
        <v>54.900000000000006</v>
      </c>
      <c r="L9" s="22">
        <f t="shared" si="5"/>
        <v>38.43</v>
      </c>
      <c r="M9" s="22"/>
      <c r="N9" s="22">
        <f t="shared" si="6"/>
        <v>38.43</v>
      </c>
      <c r="O9" s="22"/>
      <c r="P9" s="22">
        <f t="shared" si="7"/>
        <v>66.83</v>
      </c>
      <c r="Q9" s="22">
        <f t="shared" si="8"/>
        <v>14.4</v>
      </c>
      <c r="R9" s="22">
        <f t="shared" si="9"/>
        <v>52.43</v>
      </c>
    </row>
    <row r="10" spans="1:18" ht="19.5" customHeight="1">
      <c r="A10" s="18">
        <v>107</v>
      </c>
      <c r="B10" s="19"/>
      <c r="C10" s="20" t="s">
        <v>23</v>
      </c>
      <c r="D10" s="23" t="s">
        <v>24</v>
      </c>
      <c r="E10" s="22">
        <v>8</v>
      </c>
      <c r="F10" s="22">
        <f t="shared" si="2"/>
        <v>7.2</v>
      </c>
      <c r="G10" s="22">
        <v>12.25</v>
      </c>
      <c r="H10" s="22">
        <f t="shared" si="3"/>
        <v>8.575</v>
      </c>
      <c r="I10" s="22"/>
      <c r="J10" s="22">
        <f t="shared" si="4"/>
        <v>8.575</v>
      </c>
      <c r="K10" s="22">
        <v>35.85</v>
      </c>
      <c r="L10" s="22">
        <f t="shared" si="5"/>
        <v>25.095</v>
      </c>
      <c r="M10" s="22"/>
      <c r="N10" s="22">
        <f t="shared" si="6"/>
        <v>25.095</v>
      </c>
      <c r="O10" s="22">
        <v>0.44999999999999307</v>
      </c>
      <c r="P10" s="22">
        <f t="shared" si="7"/>
        <v>40.42000000000001</v>
      </c>
      <c r="Q10" s="22">
        <f t="shared" si="8"/>
        <v>7.2</v>
      </c>
      <c r="R10" s="22">
        <f t="shared" si="9"/>
        <v>33.220000000000006</v>
      </c>
    </row>
    <row r="11" spans="1:18" ht="19.5" customHeight="1">
      <c r="A11" s="18">
        <v>108</v>
      </c>
      <c r="B11" s="19"/>
      <c r="C11" s="20" t="s">
        <v>25</v>
      </c>
      <c r="D11" s="23" t="s">
        <v>24</v>
      </c>
      <c r="E11" s="22">
        <v>12.8</v>
      </c>
      <c r="F11" s="22">
        <f t="shared" si="2"/>
        <v>11.520000000000001</v>
      </c>
      <c r="G11" s="22">
        <v>18.25</v>
      </c>
      <c r="H11" s="22">
        <f t="shared" si="3"/>
        <v>12.774999999999999</v>
      </c>
      <c r="I11" s="22"/>
      <c r="J11" s="22">
        <f t="shared" si="4"/>
        <v>12.774999999999999</v>
      </c>
      <c r="K11" s="22">
        <v>49.35</v>
      </c>
      <c r="L11" s="22">
        <f t="shared" si="5"/>
        <v>34.545</v>
      </c>
      <c r="M11" s="22"/>
      <c r="N11" s="22">
        <f t="shared" si="6"/>
        <v>34.545</v>
      </c>
      <c r="O11" s="22"/>
      <c r="P11" s="22">
        <f t="shared" si="7"/>
        <v>58.84</v>
      </c>
      <c r="Q11" s="22">
        <f t="shared" si="8"/>
        <v>11.520000000000001</v>
      </c>
      <c r="R11" s="22">
        <f t="shared" si="9"/>
        <v>47.32</v>
      </c>
    </row>
    <row r="12" spans="1:18" ht="19.5" customHeight="1">
      <c r="A12" s="18">
        <v>109</v>
      </c>
      <c r="B12" s="19"/>
      <c r="C12" s="20" t="s">
        <v>26</v>
      </c>
      <c r="D12" s="23" t="s">
        <v>24</v>
      </c>
      <c r="E12" s="22">
        <v>1.6</v>
      </c>
      <c r="F12" s="22">
        <f t="shared" si="2"/>
        <v>1.4400000000000002</v>
      </c>
      <c r="G12" s="22">
        <v>3.05</v>
      </c>
      <c r="H12" s="22">
        <f t="shared" si="3"/>
        <v>2.135</v>
      </c>
      <c r="I12" s="22"/>
      <c r="J12" s="22">
        <f t="shared" si="4"/>
        <v>2.135</v>
      </c>
      <c r="K12" s="22">
        <v>8.175</v>
      </c>
      <c r="L12" s="22">
        <f t="shared" si="5"/>
        <v>5.7225</v>
      </c>
      <c r="M12" s="22"/>
      <c r="N12" s="22">
        <f t="shared" si="6"/>
        <v>5.7225</v>
      </c>
      <c r="O12" s="22"/>
      <c r="P12" s="22">
        <f t="shared" si="7"/>
        <v>9.2975</v>
      </c>
      <c r="Q12" s="22">
        <f t="shared" si="8"/>
        <v>1.4400000000000002</v>
      </c>
      <c r="R12" s="22">
        <f t="shared" si="9"/>
        <v>7.8575</v>
      </c>
    </row>
    <row r="13" spans="1:18" ht="19.5" customHeight="1">
      <c r="A13" s="18">
        <v>110</v>
      </c>
      <c r="B13" s="19"/>
      <c r="C13" s="20" t="s">
        <v>27</v>
      </c>
      <c r="D13" s="23" t="s">
        <v>24</v>
      </c>
      <c r="E13" s="22">
        <v>9.600000000000001</v>
      </c>
      <c r="F13" s="22">
        <f t="shared" si="2"/>
        <v>8.640000000000002</v>
      </c>
      <c r="G13" s="22">
        <v>14</v>
      </c>
      <c r="H13" s="22">
        <f t="shared" si="3"/>
        <v>9.799999999999999</v>
      </c>
      <c r="I13" s="22"/>
      <c r="J13" s="22">
        <f t="shared" si="4"/>
        <v>9.799999999999999</v>
      </c>
      <c r="K13" s="22">
        <v>36.6</v>
      </c>
      <c r="L13" s="22">
        <f t="shared" si="5"/>
        <v>25.62</v>
      </c>
      <c r="M13" s="22"/>
      <c r="N13" s="22">
        <f t="shared" si="6"/>
        <v>25.62</v>
      </c>
      <c r="O13" s="22"/>
      <c r="P13" s="22">
        <f t="shared" si="7"/>
        <v>44.06</v>
      </c>
      <c r="Q13" s="22">
        <f t="shared" si="8"/>
        <v>8.640000000000002</v>
      </c>
      <c r="R13" s="22">
        <f t="shared" si="9"/>
        <v>35.42</v>
      </c>
    </row>
    <row r="14" spans="1:18" ht="19.5" customHeight="1">
      <c r="A14" s="18">
        <v>111</v>
      </c>
      <c r="B14" s="19"/>
      <c r="C14" s="20" t="s">
        <v>28</v>
      </c>
      <c r="D14" s="23" t="s">
        <v>24</v>
      </c>
      <c r="E14" s="22">
        <v>8</v>
      </c>
      <c r="F14" s="22">
        <f t="shared" si="2"/>
        <v>7.2</v>
      </c>
      <c r="G14" s="22">
        <v>11.5</v>
      </c>
      <c r="H14" s="22">
        <f t="shared" si="3"/>
        <v>8.049999999999999</v>
      </c>
      <c r="I14" s="22"/>
      <c r="J14" s="22">
        <f t="shared" si="4"/>
        <v>8.049999999999999</v>
      </c>
      <c r="K14" s="22">
        <v>29.775</v>
      </c>
      <c r="L14" s="22">
        <f t="shared" si="5"/>
        <v>20.842499999999998</v>
      </c>
      <c r="M14" s="22"/>
      <c r="N14" s="22">
        <f t="shared" si="6"/>
        <v>20.842499999999998</v>
      </c>
      <c r="O14" s="22">
        <v>0.22499999999999698</v>
      </c>
      <c r="P14" s="22">
        <f t="shared" si="7"/>
        <v>35.8675</v>
      </c>
      <c r="Q14" s="22">
        <f t="shared" si="8"/>
        <v>7.2</v>
      </c>
      <c r="R14" s="22">
        <f t="shared" si="9"/>
        <v>28.6675</v>
      </c>
    </row>
    <row r="15" spans="1:18" ht="19.5" customHeight="1">
      <c r="A15" s="18">
        <v>112</v>
      </c>
      <c r="B15" s="19"/>
      <c r="C15" s="20" t="s">
        <v>29</v>
      </c>
      <c r="D15" s="23" t="s">
        <v>24</v>
      </c>
      <c r="E15" s="22">
        <v>4.800000000000001</v>
      </c>
      <c r="F15" s="22">
        <f t="shared" si="2"/>
        <v>4.320000000000001</v>
      </c>
      <c r="G15" s="22">
        <v>9.5</v>
      </c>
      <c r="H15" s="22">
        <f t="shared" si="3"/>
        <v>6.6499999999999995</v>
      </c>
      <c r="I15" s="22"/>
      <c r="J15" s="22">
        <f t="shared" si="4"/>
        <v>6.6499999999999995</v>
      </c>
      <c r="K15" s="22">
        <v>27.15</v>
      </c>
      <c r="L15" s="22">
        <f t="shared" si="5"/>
        <v>19.005</v>
      </c>
      <c r="M15" s="22"/>
      <c r="N15" s="22">
        <f t="shared" si="6"/>
        <v>19.005</v>
      </c>
      <c r="O15" s="22">
        <v>1.0700000000000016</v>
      </c>
      <c r="P15" s="22">
        <f t="shared" si="7"/>
        <v>28.904999999999998</v>
      </c>
      <c r="Q15" s="22">
        <f t="shared" si="8"/>
        <v>4.320000000000001</v>
      </c>
      <c r="R15" s="22">
        <f t="shared" si="9"/>
        <v>24.584999999999997</v>
      </c>
    </row>
    <row r="16" spans="1:18" ht="19.5" customHeight="1">
      <c r="A16" s="18">
        <v>113</v>
      </c>
      <c r="B16" s="19"/>
      <c r="C16" s="20" t="s">
        <v>30</v>
      </c>
      <c r="D16" s="23" t="s">
        <v>24</v>
      </c>
      <c r="E16" s="22">
        <v>0.8</v>
      </c>
      <c r="F16" s="22">
        <f t="shared" si="2"/>
        <v>0.7200000000000001</v>
      </c>
      <c r="G16" s="22">
        <v>1.75</v>
      </c>
      <c r="H16" s="22">
        <f t="shared" si="3"/>
        <v>1.2249999999999999</v>
      </c>
      <c r="I16" s="22"/>
      <c r="J16" s="22">
        <f t="shared" si="4"/>
        <v>1.2249999999999999</v>
      </c>
      <c r="K16" s="22">
        <v>5.4</v>
      </c>
      <c r="L16" s="22">
        <f t="shared" si="5"/>
        <v>3.78</v>
      </c>
      <c r="M16" s="22"/>
      <c r="N16" s="22">
        <f t="shared" si="6"/>
        <v>3.78</v>
      </c>
      <c r="O16" s="22"/>
      <c r="P16" s="22">
        <f t="shared" si="7"/>
        <v>5.725</v>
      </c>
      <c r="Q16" s="22">
        <f t="shared" si="8"/>
        <v>0.7200000000000001</v>
      </c>
      <c r="R16" s="22">
        <f t="shared" si="9"/>
        <v>5.005</v>
      </c>
    </row>
    <row r="17" spans="1:18" ht="19.5" customHeight="1">
      <c r="A17" s="18"/>
      <c r="B17" s="19"/>
      <c r="C17" s="14" t="s">
        <v>31</v>
      </c>
      <c r="D17" s="17"/>
      <c r="E17" s="15">
        <f>E18</f>
        <v>5.6</v>
      </c>
      <c r="F17" s="15">
        <f aca="true" t="shared" si="10" ref="F17:R17">F18</f>
        <v>5.04</v>
      </c>
      <c r="G17" s="15">
        <f t="shared" si="10"/>
        <v>9</v>
      </c>
      <c r="H17" s="15">
        <f t="shared" si="10"/>
        <v>6.3</v>
      </c>
      <c r="I17" s="15">
        <f t="shared" si="10"/>
        <v>0</v>
      </c>
      <c r="J17" s="15">
        <f t="shared" si="10"/>
        <v>6.3</v>
      </c>
      <c r="K17" s="15">
        <f t="shared" si="10"/>
        <v>25.65</v>
      </c>
      <c r="L17" s="15">
        <f t="shared" si="10"/>
        <v>17.955</v>
      </c>
      <c r="M17" s="15">
        <f t="shared" si="10"/>
        <v>0</v>
      </c>
      <c r="N17" s="15">
        <f t="shared" si="10"/>
        <v>17.955</v>
      </c>
      <c r="O17" s="15">
        <f t="shared" si="10"/>
        <v>15.789999999999996</v>
      </c>
      <c r="P17" s="15">
        <f t="shared" si="10"/>
        <v>13.505000000000003</v>
      </c>
      <c r="Q17" s="15">
        <f t="shared" si="10"/>
        <v>5.04</v>
      </c>
      <c r="R17" s="15">
        <f t="shared" si="10"/>
        <v>8.465000000000003</v>
      </c>
    </row>
    <row r="18" spans="1:18" ht="19.5" customHeight="1">
      <c r="A18" s="18">
        <v>114</v>
      </c>
      <c r="B18" s="19"/>
      <c r="C18" s="20" t="s">
        <v>32</v>
      </c>
      <c r="D18" s="23" t="s">
        <v>24</v>
      </c>
      <c r="E18" s="22">
        <v>5.6</v>
      </c>
      <c r="F18" s="22">
        <f t="shared" si="2"/>
        <v>5.04</v>
      </c>
      <c r="G18" s="22">
        <v>9</v>
      </c>
      <c r="H18" s="22">
        <f t="shared" si="3"/>
        <v>6.3</v>
      </c>
      <c r="I18" s="22"/>
      <c r="J18" s="22">
        <f t="shared" si="4"/>
        <v>6.3</v>
      </c>
      <c r="K18" s="22">
        <v>25.65</v>
      </c>
      <c r="L18" s="22">
        <f t="shared" si="5"/>
        <v>17.955</v>
      </c>
      <c r="M18" s="22"/>
      <c r="N18" s="22">
        <f t="shared" si="6"/>
        <v>17.955</v>
      </c>
      <c r="O18" s="22">
        <v>15.789999999999996</v>
      </c>
      <c r="P18" s="22">
        <f t="shared" si="7"/>
        <v>13.505000000000003</v>
      </c>
      <c r="Q18" s="22">
        <f t="shared" si="8"/>
        <v>5.04</v>
      </c>
      <c r="R18" s="22">
        <f t="shared" si="9"/>
        <v>8.465000000000003</v>
      </c>
    </row>
    <row r="19" spans="1:18" ht="19.5" customHeight="1">
      <c r="A19" s="18"/>
      <c r="B19" s="19"/>
      <c r="C19" s="14" t="s">
        <v>33</v>
      </c>
      <c r="D19" s="17"/>
      <c r="E19" s="15">
        <f>SUM(E20:E21)</f>
        <v>25.6</v>
      </c>
      <c r="F19" s="15">
        <f aca="true" t="shared" si="11" ref="F19:R19">SUM(F20:F21)</f>
        <v>23.04</v>
      </c>
      <c r="G19" s="15">
        <f t="shared" si="11"/>
        <v>37.8</v>
      </c>
      <c r="H19" s="15">
        <f t="shared" si="11"/>
        <v>26.459999999999997</v>
      </c>
      <c r="I19" s="15">
        <f t="shared" si="11"/>
        <v>0</v>
      </c>
      <c r="J19" s="15">
        <f t="shared" si="11"/>
        <v>26.459999999999997</v>
      </c>
      <c r="K19" s="15">
        <f t="shared" si="11"/>
        <v>104.70000000000002</v>
      </c>
      <c r="L19" s="15">
        <f t="shared" si="11"/>
        <v>73.29</v>
      </c>
      <c r="M19" s="15">
        <f t="shared" si="11"/>
        <v>0</v>
      </c>
      <c r="N19" s="15">
        <f t="shared" si="11"/>
        <v>73.29</v>
      </c>
      <c r="O19" s="15">
        <f t="shared" si="11"/>
        <v>0</v>
      </c>
      <c r="P19" s="15">
        <f t="shared" si="11"/>
        <v>122.78999999999999</v>
      </c>
      <c r="Q19" s="15">
        <f t="shared" si="11"/>
        <v>23.04</v>
      </c>
      <c r="R19" s="15">
        <f t="shared" si="11"/>
        <v>99.75</v>
      </c>
    </row>
    <row r="20" spans="1:18" ht="19.5" customHeight="1">
      <c r="A20" s="18">
        <v>115</v>
      </c>
      <c r="B20" s="19"/>
      <c r="C20" s="20" t="s">
        <v>34</v>
      </c>
      <c r="D20" s="23" t="s">
        <v>21</v>
      </c>
      <c r="E20" s="22">
        <v>20</v>
      </c>
      <c r="F20" s="22">
        <f t="shared" si="2"/>
        <v>18</v>
      </c>
      <c r="G20" s="22">
        <v>24.25</v>
      </c>
      <c r="H20" s="22">
        <f t="shared" si="3"/>
        <v>16.974999999999998</v>
      </c>
      <c r="I20" s="22"/>
      <c r="J20" s="22">
        <f t="shared" si="4"/>
        <v>16.974999999999998</v>
      </c>
      <c r="K20" s="22">
        <v>69.525</v>
      </c>
      <c r="L20" s="22">
        <f t="shared" si="5"/>
        <v>48.667500000000004</v>
      </c>
      <c r="M20" s="22"/>
      <c r="N20" s="22">
        <f t="shared" si="6"/>
        <v>48.667500000000004</v>
      </c>
      <c r="O20" s="22"/>
      <c r="P20" s="22">
        <f t="shared" si="7"/>
        <v>83.6425</v>
      </c>
      <c r="Q20" s="22">
        <f t="shared" si="8"/>
        <v>18</v>
      </c>
      <c r="R20" s="22">
        <f t="shared" si="9"/>
        <v>65.6425</v>
      </c>
    </row>
    <row r="21" spans="1:18" ht="19.5" customHeight="1">
      <c r="A21" s="18">
        <v>116</v>
      </c>
      <c r="B21" s="19"/>
      <c r="C21" s="20" t="s">
        <v>35</v>
      </c>
      <c r="D21" s="23" t="s">
        <v>24</v>
      </c>
      <c r="E21" s="22">
        <v>5.6</v>
      </c>
      <c r="F21" s="22">
        <f t="shared" si="2"/>
        <v>5.04</v>
      </c>
      <c r="G21" s="22">
        <v>13.55</v>
      </c>
      <c r="H21" s="22">
        <f t="shared" si="3"/>
        <v>9.485</v>
      </c>
      <c r="I21" s="22"/>
      <c r="J21" s="22">
        <f t="shared" si="4"/>
        <v>9.485</v>
      </c>
      <c r="K21" s="22">
        <v>35.175000000000004</v>
      </c>
      <c r="L21" s="22">
        <f t="shared" si="5"/>
        <v>24.622500000000002</v>
      </c>
      <c r="M21" s="22"/>
      <c r="N21" s="22">
        <f t="shared" si="6"/>
        <v>24.622500000000002</v>
      </c>
      <c r="O21" s="22"/>
      <c r="P21" s="22">
        <f t="shared" si="7"/>
        <v>39.1475</v>
      </c>
      <c r="Q21" s="22">
        <f t="shared" si="8"/>
        <v>5.04</v>
      </c>
      <c r="R21" s="22">
        <f t="shared" si="9"/>
        <v>34.1075</v>
      </c>
    </row>
    <row r="22" spans="1:18" ht="19.5" customHeight="1">
      <c r="A22" s="18"/>
      <c r="B22" s="19"/>
      <c r="C22" s="14" t="s">
        <v>36</v>
      </c>
      <c r="D22" s="17"/>
      <c r="E22" s="15">
        <f>E23</f>
        <v>14.4</v>
      </c>
      <c r="F22" s="15">
        <f aca="true" t="shared" si="12" ref="F22:R22">F23</f>
        <v>12.96</v>
      </c>
      <c r="G22" s="15">
        <f t="shared" si="12"/>
        <v>20</v>
      </c>
      <c r="H22" s="15">
        <f t="shared" si="12"/>
        <v>14</v>
      </c>
      <c r="I22" s="15">
        <f t="shared" si="12"/>
        <v>0</v>
      </c>
      <c r="J22" s="15">
        <f t="shared" si="12"/>
        <v>14</v>
      </c>
      <c r="K22" s="15">
        <f t="shared" si="12"/>
        <v>55.5</v>
      </c>
      <c r="L22" s="15">
        <f t="shared" si="12"/>
        <v>38.849999999999994</v>
      </c>
      <c r="M22" s="15">
        <f t="shared" si="12"/>
        <v>0</v>
      </c>
      <c r="N22" s="15">
        <f t="shared" si="12"/>
        <v>38.849999999999994</v>
      </c>
      <c r="O22" s="15">
        <f t="shared" si="12"/>
        <v>0</v>
      </c>
      <c r="P22" s="15">
        <f t="shared" si="12"/>
        <v>65.81</v>
      </c>
      <c r="Q22" s="15">
        <f t="shared" si="12"/>
        <v>12.96</v>
      </c>
      <c r="R22" s="15">
        <f t="shared" si="12"/>
        <v>52.849999999999994</v>
      </c>
    </row>
    <row r="23" spans="1:18" ht="19.5" customHeight="1">
      <c r="A23" s="18">
        <v>117</v>
      </c>
      <c r="B23" s="19"/>
      <c r="C23" s="20" t="s">
        <v>37</v>
      </c>
      <c r="D23" s="23" t="s">
        <v>24</v>
      </c>
      <c r="E23" s="22">
        <v>14.4</v>
      </c>
      <c r="F23" s="22">
        <f t="shared" si="2"/>
        <v>12.96</v>
      </c>
      <c r="G23" s="22">
        <v>20</v>
      </c>
      <c r="H23" s="22">
        <f t="shared" si="3"/>
        <v>14</v>
      </c>
      <c r="I23" s="22"/>
      <c r="J23" s="22">
        <f t="shared" si="4"/>
        <v>14</v>
      </c>
      <c r="K23" s="22">
        <v>55.5</v>
      </c>
      <c r="L23" s="22">
        <f t="shared" si="5"/>
        <v>38.849999999999994</v>
      </c>
      <c r="M23" s="22"/>
      <c r="N23" s="22">
        <f t="shared" si="6"/>
        <v>38.849999999999994</v>
      </c>
      <c r="O23" s="22"/>
      <c r="P23" s="22">
        <f t="shared" si="7"/>
        <v>65.81</v>
      </c>
      <c r="Q23" s="22">
        <f t="shared" si="8"/>
        <v>12.96</v>
      </c>
      <c r="R23" s="22">
        <f t="shared" si="9"/>
        <v>52.849999999999994</v>
      </c>
    </row>
    <row r="24" spans="1:18" ht="19.5" customHeight="1">
      <c r="A24" s="18"/>
      <c r="B24" s="19"/>
      <c r="C24" s="14" t="s">
        <v>38</v>
      </c>
      <c r="D24" s="17"/>
      <c r="E24" s="15">
        <f>SUM(E25:E26)</f>
        <v>25.6</v>
      </c>
      <c r="F24" s="15">
        <f aca="true" t="shared" si="13" ref="F24:R24">SUM(F25:F26)</f>
        <v>23.040000000000003</v>
      </c>
      <c r="G24" s="15">
        <f t="shared" si="13"/>
        <v>43.75</v>
      </c>
      <c r="H24" s="15">
        <f t="shared" si="13"/>
        <v>30.625</v>
      </c>
      <c r="I24" s="15">
        <f t="shared" si="13"/>
        <v>0</v>
      </c>
      <c r="J24" s="15">
        <f t="shared" si="13"/>
        <v>30.625</v>
      </c>
      <c r="K24" s="15">
        <f t="shared" si="13"/>
        <v>101.4</v>
      </c>
      <c r="L24" s="15">
        <f t="shared" si="13"/>
        <v>70.97999999999999</v>
      </c>
      <c r="M24" s="15">
        <f t="shared" si="13"/>
        <v>0</v>
      </c>
      <c r="N24" s="15">
        <f t="shared" si="13"/>
        <v>70.97999999999999</v>
      </c>
      <c r="O24" s="15">
        <f t="shared" si="13"/>
        <v>0.0799999999999983</v>
      </c>
      <c r="P24" s="15">
        <f t="shared" si="13"/>
        <v>124.565</v>
      </c>
      <c r="Q24" s="15">
        <f t="shared" si="13"/>
        <v>23.040000000000003</v>
      </c>
      <c r="R24" s="15">
        <f t="shared" si="13"/>
        <v>101.525</v>
      </c>
    </row>
    <row r="25" spans="1:18" ht="19.5" customHeight="1">
      <c r="A25" s="18">
        <v>118</v>
      </c>
      <c r="B25" s="19"/>
      <c r="C25" s="20" t="s">
        <v>39</v>
      </c>
      <c r="D25" s="23" t="s">
        <v>21</v>
      </c>
      <c r="E25" s="22">
        <v>18.400000000000002</v>
      </c>
      <c r="F25" s="22">
        <f t="shared" si="2"/>
        <v>16.560000000000002</v>
      </c>
      <c r="G25" s="22">
        <v>29.75</v>
      </c>
      <c r="H25" s="22">
        <f t="shared" si="3"/>
        <v>20.825</v>
      </c>
      <c r="I25" s="22"/>
      <c r="J25" s="22">
        <f t="shared" si="4"/>
        <v>20.825</v>
      </c>
      <c r="K25" s="22">
        <v>71.7</v>
      </c>
      <c r="L25" s="22">
        <f t="shared" si="5"/>
        <v>50.19</v>
      </c>
      <c r="M25" s="22"/>
      <c r="N25" s="22">
        <f t="shared" si="6"/>
        <v>50.19</v>
      </c>
      <c r="O25" s="22"/>
      <c r="P25" s="22">
        <f t="shared" si="7"/>
        <v>87.575</v>
      </c>
      <c r="Q25" s="22">
        <f t="shared" si="8"/>
        <v>16.560000000000002</v>
      </c>
      <c r="R25" s="22">
        <f t="shared" si="9"/>
        <v>71.015</v>
      </c>
    </row>
    <row r="26" spans="1:18" ht="19.5" customHeight="1">
      <c r="A26" s="18">
        <v>119</v>
      </c>
      <c r="B26" s="19"/>
      <c r="C26" s="20" t="s">
        <v>40</v>
      </c>
      <c r="D26" s="23" t="s">
        <v>24</v>
      </c>
      <c r="E26" s="22">
        <v>7.2</v>
      </c>
      <c r="F26" s="22">
        <f t="shared" si="2"/>
        <v>6.48</v>
      </c>
      <c r="G26" s="22">
        <v>14</v>
      </c>
      <c r="H26" s="22">
        <f t="shared" si="3"/>
        <v>9.799999999999999</v>
      </c>
      <c r="I26" s="22"/>
      <c r="J26" s="22">
        <f t="shared" si="4"/>
        <v>9.799999999999999</v>
      </c>
      <c r="K26" s="22">
        <v>29.700000000000003</v>
      </c>
      <c r="L26" s="22">
        <f t="shared" si="5"/>
        <v>20.79</v>
      </c>
      <c r="M26" s="22"/>
      <c r="N26" s="22">
        <f t="shared" si="6"/>
        <v>20.79</v>
      </c>
      <c r="O26" s="22">
        <v>0.0799999999999983</v>
      </c>
      <c r="P26" s="22">
        <f t="shared" si="7"/>
        <v>36.989999999999995</v>
      </c>
      <c r="Q26" s="22">
        <f t="shared" si="8"/>
        <v>6.48</v>
      </c>
      <c r="R26" s="22">
        <f t="shared" si="9"/>
        <v>30.509999999999998</v>
      </c>
    </row>
    <row r="27" spans="1:18" ht="19.5" customHeight="1">
      <c r="A27" s="18"/>
      <c r="B27" s="19"/>
      <c r="C27" s="14" t="s">
        <v>41</v>
      </c>
      <c r="D27" s="17"/>
      <c r="E27" s="15">
        <f>SUM(E28:E29)</f>
        <v>13.600000000000001</v>
      </c>
      <c r="F27" s="15">
        <f aca="true" t="shared" si="14" ref="F27:R27">SUM(F28:F29)</f>
        <v>12.240000000000002</v>
      </c>
      <c r="G27" s="15">
        <f t="shared" si="14"/>
        <v>20.1</v>
      </c>
      <c r="H27" s="15">
        <f t="shared" si="14"/>
        <v>14.069999999999999</v>
      </c>
      <c r="I27" s="15">
        <f t="shared" si="14"/>
        <v>0</v>
      </c>
      <c r="J27" s="15">
        <f t="shared" si="14"/>
        <v>14.069999999999999</v>
      </c>
      <c r="K27" s="15">
        <f t="shared" si="14"/>
        <v>55.05</v>
      </c>
      <c r="L27" s="15">
        <f t="shared" si="14"/>
        <v>38.535</v>
      </c>
      <c r="M27" s="15">
        <f t="shared" si="14"/>
        <v>0</v>
      </c>
      <c r="N27" s="15">
        <f t="shared" si="14"/>
        <v>38.535</v>
      </c>
      <c r="O27" s="15">
        <f t="shared" si="14"/>
        <v>5.490000000000002</v>
      </c>
      <c r="P27" s="15">
        <f t="shared" si="14"/>
        <v>59.355000000000004</v>
      </c>
      <c r="Q27" s="15">
        <f t="shared" si="14"/>
        <v>12.240000000000002</v>
      </c>
      <c r="R27" s="15">
        <f t="shared" si="14"/>
        <v>47.114999999999995</v>
      </c>
    </row>
    <row r="28" spans="1:18" ht="19.5" customHeight="1">
      <c r="A28" s="18">
        <v>120</v>
      </c>
      <c r="B28" s="19"/>
      <c r="C28" s="20" t="s">
        <v>42</v>
      </c>
      <c r="D28" s="23" t="s">
        <v>24</v>
      </c>
      <c r="E28" s="22">
        <v>6.4</v>
      </c>
      <c r="F28" s="22">
        <f t="shared" si="2"/>
        <v>5.760000000000001</v>
      </c>
      <c r="G28" s="22">
        <v>9.1</v>
      </c>
      <c r="H28" s="22">
        <f t="shared" si="3"/>
        <v>6.369999999999999</v>
      </c>
      <c r="I28" s="22"/>
      <c r="J28" s="22">
        <f t="shared" si="4"/>
        <v>6.369999999999999</v>
      </c>
      <c r="K28" s="22">
        <v>26.025</v>
      </c>
      <c r="L28" s="22">
        <f t="shared" si="5"/>
        <v>18.217499999999998</v>
      </c>
      <c r="M28" s="22"/>
      <c r="N28" s="22">
        <f t="shared" si="6"/>
        <v>18.217499999999998</v>
      </c>
      <c r="O28" s="22">
        <v>4.085000000000003</v>
      </c>
      <c r="P28" s="22">
        <f t="shared" si="7"/>
        <v>26.2625</v>
      </c>
      <c r="Q28" s="22">
        <f t="shared" si="8"/>
        <v>5.760000000000001</v>
      </c>
      <c r="R28" s="22">
        <f t="shared" si="9"/>
        <v>20.502499999999998</v>
      </c>
    </row>
    <row r="29" spans="1:18" ht="19.5" customHeight="1">
      <c r="A29" s="18">
        <v>121</v>
      </c>
      <c r="B29" s="19"/>
      <c r="C29" s="20" t="s">
        <v>43</v>
      </c>
      <c r="D29" s="23" t="s">
        <v>24</v>
      </c>
      <c r="E29" s="22">
        <v>7.2</v>
      </c>
      <c r="F29" s="22">
        <f aca="true" t="shared" si="15" ref="F29:F55">E29*0.9</f>
        <v>6.48</v>
      </c>
      <c r="G29" s="22">
        <v>11</v>
      </c>
      <c r="H29" s="22">
        <f aca="true" t="shared" si="16" ref="H29:H57">G29*0.7</f>
        <v>7.699999999999999</v>
      </c>
      <c r="I29" s="22"/>
      <c r="J29" s="22">
        <f t="shared" si="4"/>
        <v>7.699999999999999</v>
      </c>
      <c r="K29" s="22">
        <v>29.025</v>
      </c>
      <c r="L29" s="22">
        <f aca="true" t="shared" si="17" ref="L29:L57">K29*0.7</f>
        <v>20.3175</v>
      </c>
      <c r="M29" s="22"/>
      <c r="N29" s="22">
        <f t="shared" si="6"/>
        <v>20.3175</v>
      </c>
      <c r="O29" s="22">
        <v>1.4049999999999998</v>
      </c>
      <c r="P29" s="22">
        <f aca="true" t="shared" si="18" ref="P29:P57">Q29+R29</f>
        <v>33.0925</v>
      </c>
      <c r="Q29" s="22">
        <f aca="true" t="shared" si="19" ref="Q29:Q56">M29+I29+F29</f>
        <v>6.48</v>
      </c>
      <c r="R29" s="22">
        <f aca="true" t="shared" si="20" ref="R29:R56">N29+J29-O29</f>
        <v>26.612499999999997</v>
      </c>
    </row>
    <row r="30" spans="1:18" ht="19.5" customHeight="1">
      <c r="A30" s="18"/>
      <c r="B30" s="19"/>
      <c r="C30" s="14" t="s">
        <v>44</v>
      </c>
      <c r="D30" s="17"/>
      <c r="E30" s="15">
        <f>SUM(E31:E32)</f>
        <v>28.000000000000004</v>
      </c>
      <c r="F30" s="15">
        <f aca="true" t="shared" si="21" ref="F30:R30">SUM(F31:F32)</f>
        <v>25.200000000000003</v>
      </c>
      <c r="G30" s="15">
        <f t="shared" si="21"/>
        <v>49</v>
      </c>
      <c r="H30" s="15">
        <f t="shared" si="21"/>
        <v>34.3</v>
      </c>
      <c r="I30" s="15">
        <f t="shared" si="21"/>
        <v>0</v>
      </c>
      <c r="J30" s="15">
        <f t="shared" si="21"/>
        <v>34.3</v>
      </c>
      <c r="K30" s="15">
        <f t="shared" si="21"/>
        <v>126.30000000000001</v>
      </c>
      <c r="L30" s="15">
        <f t="shared" si="21"/>
        <v>88.41</v>
      </c>
      <c r="M30" s="15">
        <f t="shared" si="21"/>
        <v>0</v>
      </c>
      <c r="N30" s="15">
        <f t="shared" si="21"/>
        <v>88.41</v>
      </c>
      <c r="O30" s="15">
        <f t="shared" si="21"/>
        <v>0</v>
      </c>
      <c r="P30" s="15">
        <f t="shared" si="21"/>
        <v>147.91000000000003</v>
      </c>
      <c r="Q30" s="15">
        <f t="shared" si="21"/>
        <v>25.200000000000003</v>
      </c>
      <c r="R30" s="15">
        <f t="shared" si="21"/>
        <v>122.71000000000001</v>
      </c>
    </row>
    <row r="31" spans="1:18" ht="19.5" customHeight="1">
      <c r="A31" s="18">
        <v>122</v>
      </c>
      <c r="B31" s="19"/>
      <c r="C31" s="20" t="s">
        <v>45</v>
      </c>
      <c r="D31" s="23" t="s">
        <v>21</v>
      </c>
      <c r="E31" s="22">
        <v>18.400000000000002</v>
      </c>
      <c r="F31" s="22">
        <f t="shared" si="15"/>
        <v>16.560000000000002</v>
      </c>
      <c r="G31" s="22">
        <v>30.5</v>
      </c>
      <c r="H31" s="22">
        <f t="shared" si="16"/>
        <v>21.349999999999998</v>
      </c>
      <c r="I31" s="22"/>
      <c r="J31" s="22">
        <f t="shared" si="4"/>
        <v>21.349999999999998</v>
      </c>
      <c r="K31" s="22">
        <v>77.10000000000001</v>
      </c>
      <c r="L31" s="22">
        <f t="shared" si="17"/>
        <v>53.970000000000006</v>
      </c>
      <c r="M31" s="22"/>
      <c r="N31" s="22">
        <f t="shared" si="6"/>
        <v>53.970000000000006</v>
      </c>
      <c r="O31" s="22"/>
      <c r="P31" s="22">
        <f t="shared" si="18"/>
        <v>91.88000000000001</v>
      </c>
      <c r="Q31" s="22">
        <f t="shared" si="19"/>
        <v>16.560000000000002</v>
      </c>
      <c r="R31" s="22">
        <f t="shared" si="20"/>
        <v>75.32000000000001</v>
      </c>
    </row>
    <row r="32" spans="1:18" ht="19.5" customHeight="1">
      <c r="A32" s="18">
        <v>123</v>
      </c>
      <c r="B32" s="19"/>
      <c r="C32" s="20" t="s">
        <v>46</v>
      </c>
      <c r="D32" s="23" t="s">
        <v>24</v>
      </c>
      <c r="E32" s="22">
        <v>9.600000000000001</v>
      </c>
      <c r="F32" s="22">
        <f t="shared" si="15"/>
        <v>8.640000000000002</v>
      </c>
      <c r="G32" s="22">
        <v>18.5</v>
      </c>
      <c r="H32" s="22">
        <f t="shared" si="16"/>
        <v>12.95</v>
      </c>
      <c r="I32" s="22"/>
      <c r="J32" s="22">
        <f t="shared" si="4"/>
        <v>12.95</v>
      </c>
      <c r="K32" s="22">
        <v>49.2</v>
      </c>
      <c r="L32" s="22">
        <f t="shared" si="17"/>
        <v>34.44</v>
      </c>
      <c r="M32" s="22"/>
      <c r="N32" s="22">
        <f t="shared" si="6"/>
        <v>34.44</v>
      </c>
      <c r="O32" s="22"/>
      <c r="P32" s="22">
        <f t="shared" si="18"/>
        <v>56.03</v>
      </c>
      <c r="Q32" s="22">
        <f t="shared" si="19"/>
        <v>8.640000000000002</v>
      </c>
      <c r="R32" s="22">
        <f t="shared" si="20"/>
        <v>47.39</v>
      </c>
    </row>
    <row r="33" spans="1:18" ht="19.5" customHeight="1">
      <c r="A33" s="18"/>
      <c r="B33" s="19"/>
      <c r="C33" s="14" t="s">
        <v>47</v>
      </c>
      <c r="D33" s="17"/>
      <c r="E33" s="15">
        <f>E34</f>
        <v>8</v>
      </c>
      <c r="F33" s="15">
        <f aca="true" t="shared" si="22" ref="F33:R33">F34</f>
        <v>7.2</v>
      </c>
      <c r="G33" s="15">
        <f t="shared" si="22"/>
        <v>85.5</v>
      </c>
      <c r="H33" s="15">
        <f t="shared" si="22"/>
        <v>59.849999999999994</v>
      </c>
      <c r="I33" s="15">
        <f t="shared" si="22"/>
        <v>0</v>
      </c>
      <c r="J33" s="15">
        <f t="shared" si="22"/>
        <v>59.849999999999994</v>
      </c>
      <c r="K33" s="15">
        <f t="shared" si="22"/>
        <v>263.7</v>
      </c>
      <c r="L33" s="15">
        <f t="shared" si="22"/>
        <v>184.58999999999997</v>
      </c>
      <c r="M33" s="15">
        <f t="shared" si="22"/>
        <v>0</v>
      </c>
      <c r="N33" s="15">
        <f t="shared" si="22"/>
        <v>184.58999999999997</v>
      </c>
      <c r="O33" s="15">
        <f t="shared" si="22"/>
        <v>13.300000000000011</v>
      </c>
      <c r="P33" s="15">
        <f t="shared" si="22"/>
        <v>238.33999999999995</v>
      </c>
      <c r="Q33" s="15">
        <f t="shared" si="22"/>
        <v>7.2</v>
      </c>
      <c r="R33" s="15">
        <f t="shared" si="22"/>
        <v>231.13999999999996</v>
      </c>
    </row>
    <row r="34" spans="1:18" ht="19.5" customHeight="1">
      <c r="A34" s="18">
        <v>124</v>
      </c>
      <c r="B34" s="19"/>
      <c r="C34" s="20" t="s">
        <v>48</v>
      </c>
      <c r="D34" s="23" t="s">
        <v>24</v>
      </c>
      <c r="E34" s="22">
        <v>8</v>
      </c>
      <c r="F34" s="22">
        <f t="shared" si="15"/>
        <v>7.2</v>
      </c>
      <c r="G34" s="22">
        <v>85.5</v>
      </c>
      <c r="H34" s="22">
        <f t="shared" si="16"/>
        <v>59.849999999999994</v>
      </c>
      <c r="I34" s="22"/>
      <c r="J34" s="22">
        <f t="shared" si="4"/>
        <v>59.849999999999994</v>
      </c>
      <c r="K34" s="22">
        <v>263.7</v>
      </c>
      <c r="L34" s="22">
        <f t="shared" si="17"/>
        <v>184.58999999999997</v>
      </c>
      <c r="M34" s="22"/>
      <c r="N34" s="22">
        <f t="shared" si="6"/>
        <v>184.58999999999997</v>
      </c>
      <c r="O34" s="22">
        <v>13.300000000000011</v>
      </c>
      <c r="P34" s="22">
        <f t="shared" si="18"/>
        <v>238.33999999999995</v>
      </c>
      <c r="Q34" s="22">
        <f t="shared" si="19"/>
        <v>7.2</v>
      </c>
      <c r="R34" s="22">
        <f t="shared" si="20"/>
        <v>231.13999999999996</v>
      </c>
    </row>
    <row r="35" spans="1:18" ht="19.5" customHeight="1">
      <c r="A35" s="18"/>
      <c r="B35" s="19"/>
      <c r="C35" s="14" t="s">
        <v>49</v>
      </c>
      <c r="D35" s="17"/>
      <c r="E35" s="15">
        <f>E36</f>
        <v>11.2</v>
      </c>
      <c r="F35" s="15">
        <f aca="true" t="shared" si="23" ref="F35:R35">F36</f>
        <v>10.08</v>
      </c>
      <c r="G35" s="15">
        <f t="shared" si="23"/>
        <v>99</v>
      </c>
      <c r="H35" s="15">
        <f t="shared" si="23"/>
        <v>69.3</v>
      </c>
      <c r="I35" s="15">
        <f t="shared" si="23"/>
        <v>0</v>
      </c>
      <c r="J35" s="15">
        <f t="shared" si="23"/>
        <v>69.3</v>
      </c>
      <c r="K35" s="15">
        <f t="shared" si="23"/>
        <v>281.7</v>
      </c>
      <c r="L35" s="15">
        <f t="shared" si="23"/>
        <v>197.18999999999997</v>
      </c>
      <c r="M35" s="15">
        <f t="shared" si="23"/>
        <v>0</v>
      </c>
      <c r="N35" s="15">
        <f t="shared" si="23"/>
        <v>197.18999999999997</v>
      </c>
      <c r="O35" s="15">
        <f t="shared" si="23"/>
        <v>8.180000000000028</v>
      </c>
      <c r="P35" s="15">
        <f t="shared" si="23"/>
        <v>268.38999999999993</v>
      </c>
      <c r="Q35" s="15">
        <f t="shared" si="23"/>
        <v>10.08</v>
      </c>
      <c r="R35" s="15">
        <f t="shared" si="23"/>
        <v>258.30999999999995</v>
      </c>
    </row>
    <row r="36" spans="1:18" ht="19.5" customHeight="1">
      <c r="A36" s="18">
        <v>125</v>
      </c>
      <c r="B36" s="19"/>
      <c r="C36" s="20" t="s">
        <v>50</v>
      </c>
      <c r="D36" s="23" t="s">
        <v>24</v>
      </c>
      <c r="E36" s="22">
        <v>11.2</v>
      </c>
      <c r="F36" s="22">
        <f t="shared" si="15"/>
        <v>10.08</v>
      </c>
      <c r="G36" s="22">
        <v>99</v>
      </c>
      <c r="H36" s="22">
        <f t="shared" si="16"/>
        <v>69.3</v>
      </c>
      <c r="I36" s="22"/>
      <c r="J36" s="22">
        <f t="shared" si="4"/>
        <v>69.3</v>
      </c>
      <c r="K36" s="22">
        <v>281.7</v>
      </c>
      <c r="L36" s="22">
        <f t="shared" si="17"/>
        <v>197.18999999999997</v>
      </c>
      <c r="M36" s="22"/>
      <c r="N36" s="22">
        <f t="shared" si="6"/>
        <v>197.18999999999997</v>
      </c>
      <c r="O36" s="22">
        <v>8.180000000000028</v>
      </c>
      <c r="P36" s="22">
        <f t="shared" si="18"/>
        <v>268.38999999999993</v>
      </c>
      <c r="Q36" s="22">
        <f t="shared" si="19"/>
        <v>10.08</v>
      </c>
      <c r="R36" s="22">
        <f t="shared" si="20"/>
        <v>258.30999999999995</v>
      </c>
    </row>
    <row r="37" spans="1:18" ht="19.5" customHeight="1">
      <c r="A37" s="18"/>
      <c r="B37" s="19"/>
      <c r="C37" s="14" t="s">
        <v>51</v>
      </c>
      <c r="D37" s="17"/>
      <c r="E37" s="15">
        <f>E38</f>
        <v>11.2</v>
      </c>
      <c r="F37" s="15">
        <f aca="true" t="shared" si="24" ref="F37:R37">F38</f>
        <v>10.08</v>
      </c>
      <c r="G37" s="15">
        <f t="shared" si="24"/>
        <v>114</v>
      </c>
      <c r="H37" s="15">
        <f t="shared" si="24"/>
        <v>79.8</v>
      </c>
      <c r="I37" s="15">
        <f t="shared" si="24"/>
        <v>0</v>
      </c>
      <c r="J37" s="15">
        <f t="shared" si="24"/>
        <v>79.8</v>
      </c>
      <c r="K37" s="15">
        <f t="shared" si="24"/>
        <v>301.95</v>
      </c>
      <c r="L37" s="15">
        <f t="shared" si="24"/>
        <v>211.36499999999998</v>
      </c>
      <c r="M37" s="15">
        <f t="shared" si="24"/>
        <v>0</v>
      </c>
      <c r="N37" s="15">
        <f t="shared" si="24"/>
        <v>211.36499999999998</v>
      </c>
      <c r="O37" s="15">
        <f t="shared" si="24"/>
        <v>0</v>
      </c>
      <c r="P37" s="15">
        <f t="shared" si="24"/>
        <v>301.24499999999995</v>
      </c>
      <c r="Q37" s="15">
        <f t="shared" si="24"/>
        <v>10.08</v>
      </c>
      <c r="R37" s="15">
        <f t="shared" si="24"/>
        <v>291.16499999999996</v>
      </c>
    </row>
    <row r="38" spans="1:18" ht="19.5" customHeight="1">
      <c r="A38" s="18">
        <v>126</v>
      </c>
      <c r="B38" s="19"/>
      <c r="C38" s="20" t="s">
        <v>52</v>
      </c>
      <c r="D38" s="23" t="s">
        <v>24</v>
      </c>
      <c r="E38" s="22">
        <v>11.2</v>
      </c>
      <c r="F38" s="22">
        <f t="shared" si="15"/>
        <v>10.08</v>
      </c>
      <c r="G38" s="22">
        <v>114</v>
      </c>
      <c r="H38" s="22">
        <f t="shared" si="16"/>
        <v>79.8</v>
      </c>
      <c r="I38" s="22"/>
      <c r="J38" s="22">
        <f t="shared" si="4"/>
        <v>79.8</v>
      </c>
      <c r="K38" s="22">
        <v>301.95</v>
      </c>
      <c r="L38" s="22">
        <f t="shared" si="17"/>
        <v>211.36499999999998</v>
      </c>
      <c r="M38" s="22"/>
      <c r="N38" s="22">
        <f aca="true" t="shared" si="25" ref="N38:N57">L38-M38</f>
        <v>211.36499999999998</v>
      </c>
      <c r="O38" s="22"/>
      <c r="P38" s="22">
        <f t="shared" si="18"/>
        <v>301.24499999999995</v>
      </c>
      <c r="Q38" s="22">
        <f t="shared" si="19"/>
        <v>10.08</v>
      </c>
      <c r="R38" s="22">
        <f t="shared" si="20"/>
        <v>291.16499999999996</v>
      </c>
    </row>
    <row r="39" spans="1:18" ht="19.5" customHeight="1">
      <c r="A39" s="18"/>
      <c r="B39" s="19"/>
      <c r="C39" s="14" t="s">
        <v>53</v>
      </c>
      <c r="D39" s="17"/>
      <c r="E39" s="15">
        <f>E40+E41</f>
        <v>5.6000000000000005</v>
      </c>
      <c r="F39" s="15">
        <f aca="true" t="shared" si="26" ref="F39:R39">F40+F41</f>
        <v>5.040000000000001</v>
      </c>
      <c r="G39" s="15">
        <f t="shared" si="26"/>
        <v>60</v>
      </c>
      <c r="H39" s="15">
        <f t="shared" si="26"/>
        <v>42</v>
      </c>
      <c r="I39" s="15">
        <f t="shared" si="26"/>
        <v>0</v>
      </c>
      <c r="J39" s="15">
        <f t="shared" si="26"/>
        <v>42</v>
      </c>
      <c r="K39" s="15">
        <f t="shared" si="26"/>
        <v>188.1</v>
      </c>
      <c r="L39" s="15">
        <f t="shared" si="26"/>
        <v>131.67</v>
      </c>
      <c r="M39" s="15">
        <f t="shared" si="26"/>
        <v>0</v>
      </c>
      <c r="N39" s="15">
        <f t="shared" si="26"/>
        <v>131.67</v>
      </c>
      <c r="O39" s="15">
        <f t="shared" si="26"/>
        <v>0</v>
      </c>
      <c r="P39" s="15">
        <f t="shared" si="26"/>
        <v>178.70999999999998</v>
      </c>
      <c r="Q39" s="15">
        <f t="shared" si="26"/>
        <v>5.040000000000001</v>
      </c>
      <c r="R39" s="15">
        <f t="shared" si="26"/>
        <v>173.66999999999996</v>
      </c>
    </row>
    <row r="40" spans="1:18" ht="19.5" customHeight="1">
      <c r="A40" s="18">
        <v>127</v>
      </c>
      <c r="B40" s="19"/>
      <c r="C40" s="20" t="s">
        <v>54</v>
      </c>
      <c r="D40" s="23" t="s">
        <v>24</v>
      </c>
      <c r="E40" s="22">
        <v>3.2</v>
      </c>
      <c r="F40" s="22">
        <f t="shared" si="15"/>
        <v>2.8800000000000003</v>
      </c>
      <c r="G40" s="22">
        <v>37.5</v>
      </c>
      <c r="H40" s="22">
        <f t="shared" si="16"/>
        <v>26.25</v>
      </c>
      <c r="I40" s="22"/>
      <c r="J40" s="22">
        <f t="shared" si="4"/>
        <v>26.25</v>
      </c>
      <c r="K40" s="22">
        <v>107.1</v>
      </c>
      <c r="L40" s="22">
        <f t="shared" si="17"/>
        <v>74.96999999999998</v>
      </c>
      <c r="M40" s="22"/>
      <c r="N40" s="22">
        <f t="shared" si="25"/>
        <v>74.96999999999998</v>
      </c>
      <c r="O40" s="22"/>
      <c r="P40" s="22">
        <f t="shared" si="18"/>
        <v>104.09999999999998</v>
      </c>
      <c r="Q40" s="22">
        <f t="shared" si="19"/>
        <v>2.8800000000000003</v>
      </c>
      <c r="R40" s="22">
        <f t="shared" si="20"/>
        <v>101.21999999999998</v>
      </c>
    </row>
    <row r="41" spans="1:18" ht="19.5" customHeight="1">
      <c r="A41" s="18">
        <v>128</v>
      </c>
      <c r="B41" s="19"/>
      <c r="C41" s="20" t="s">
        <v>55</v>
      </c>
      <c r="D41" s="23" t="s">
        <v>24</v>
      </c>
      <c r="E41" s="22">
        <v>2.4000000000000004</v>
      </c>
      <c r="F41" s="22">
        <f t="shared" si="15"/>
        <v>2.1600000000000006</v>
      </c>
      <c r="G41" s="22">
        <v>22.5</v>
      </c>
      <c r="H41" s="22">
        <f t="shared" si="16"/>
        <v>15.749999999999998</v>
      </c>
      <c r="I41" s="22"/>
      <c r="J41" s="22">
        <f t="shared" si="4"/>
        <v>15.749999999999998</v>
      </c>
      <c r="K41" s="22">
        <v>81</v>
      </c>
      <c r="L41" s="22">
        <f t="shared" si="17"/>
        <v>56.699999999999996</v>
      </c>
      <c r="M41" s="22"/>
      <c r="N41" s="22">
        <f t="shared" si="25"/>
        <v>56.699999999999996</v>
      </c>
      <c r="O41" s="22"/>
      <c r="P41" s="22">
        <f t="shared" si="18"/>
        <v>74.60999999999999</v>
      </c>
      <c r="Q41" s="22">
        <f t="shared" si="19"/>
        <v>2.1600000000000006</v>
      </c>
      <c r="R41" s="22">
        <f t="shared" si="20"/>
        <v>72.44999999999999</v>
      </c>
    </row>
    <row r="42" spans="1:18" ht="19.5" customHeight="1">
      <c r="A42" s="18"/>
      <c r="B42" s="19"/>
      <c r="C42" s="14" t="s">
        <v>56</v>
      </c>
      <c r="D42" s="17"/>
      <c r="E42" s="15">
        <f>E43</f>
        <v>4.800000000000001</v>
      </c>
      <c r="F42" s="15">
        <f aca="true" t="shared" si="27" ref="F42:R42">F43</f>
        <v>4.320000000000001</v>
      </c>
      <c r="G42" s="15">
        <f t="shared" si="27"/>
        <v>51</v>
      </c>
      <c r="H42" s="15">
        <f t="shared" si="27"/>
        <v>35.699999999999996</v>
      </c>
      <c r="I42" s="15">
        <f t="shared" si="27"/>
        <v>0</v>
      </c>
      <c r="J42" s="15">
        <f t="shared" si="27"/>
        <v>35.699999999999996</v>
      </c>
      <c r="K42" s="15">
        <f t="shared" si="27"/>
        <v>137.7</v>
      </c>
      <c r="L42" s="15">
        <f t="shared" si="27"/>
        <v>96.38999999999999</v>
      </c>
      <c r="M42" s="15">
        <f t="shared" si="27"/>
        <v>0</v>
      </c>
      <c r="N42" s="15">
        <f t="shared" si="27"/>
        <v>96.38999999999999</v>
      </c>
      <c r="O42" s="15">
        <f t="shared" si="27"/>
        <v>0</v>
      </c>
      <c r="P42" s="15">
        <f t="shared" si="27"/>
        <v>136.40999999999997</v>
      </c>
      <c r="Q42" s="15">
        <f t="shared" si="27"/>
        <v>4.320000000000001</v>
      </c>
      <c r="R42" s="15">
        <f t="shared" si="27"/>
        <v>132.08999999999997</v>
      </c>
    </row>
    <row r="43" spans="1:18" ht="19.5" customHeight="1">
      <c r="A43" s="18">
        <v>129</v>
      </c>
      <c r="B43" s="19"/>
      <c r="C43" s="20" t="s">
        <v>57</v>
      </c>
      <c r="D43" s="23" t="s">
        <v>24</v>
      </c>
      <c r="E43" s="22">
        <v>4.800000000000001</v>
      </c>
      <c r="F43" s="22">
        <f t="shared" si="15"/>
        <v>4.320000000000001</v>
      </c>
      <c r="G43" s="22">
        <v>51</v>
      </c>
      <c r="H43" s="22">
        <f t="shared" si="16"/>
        <v>35.699999999999996</v>
      </c>
      <c r="I43" s="22"/>
      <c r="J43" s="22">
        <f t="shared" si="4"/>
        <v>35.699999999999996</v>
      </c>
      <c r="K43" s="22">
        <v>137.7</v>
      </c>
      <c r="L43" s="22">
        <f t="shared" si="17"/>
        <v>96.38999999999999</v>
      </c>
      <c r="M43" s="22"/>
      <c r="N43" s="22">
        <f t="shared" si="25"/>
        <v>96.38999999999999</v>
      </c>
      <c r="O43" s="22"/>
      <c r="P43" s="22">
        <f t="shared" si="18"/>
        <v>136.40999999999997</v>
      </c>
      <c r="Q43" s="22">
        <f t="shared" si="19"/>
        <v>4.320000000000001</v>
      </c>
      <c r="R43" s="22">
        <f t="shared" si="20"/>
        <v>132.08999999999997</v>
      </c>
    </row>
    <row r="44" spans="1:18" ht="19.5" customHeight="1">
      <c r="A44" s="18"/>
      <c r="B44" s="19"/>
      <c r="C44" s="14" t="s">
        <v>58</v>
      </c>
      <c r="D44" s="17"/>
      <c r="E44" s="15">
        <f>E45</f>
        <v>9.600000000000001</v>
      </c>
      <c r="F44" s="15">
        <f aca="true" t="shared" si="28" ref="F44:R44">F45</f>
        <v>8.640000000000002</v>
      </c>
      <c r="G44" s="15">
        <f t="shared" si="28"/>
        <v>84</v>
      </c>
      <c r="H44" s="15">
        <f t="shared" si="28"/>
        <v>58.8</v>
      </c>
      <c r="I44" s="15">
        <f t="shared" si="28"/>
        <v>0</v>
      </c>
      <c r="J44" s="15">
        <f t="shared" si="28"/>
        <v>58.8</v>
      </c>
      <c r="K44" s="15">
        <f t="shared" si="28"/>
        <v>234</v>
      </c>
      <c r="L44" s="15">
        <f t="shared" si="28"/>
        <v>163.79999999999998</v>
      </c>
      <c r="M44" s="15">
        <f t="shared" si="28"/>
        <v>0</v>
      </c>
      <c r="N44" s="15">
        <f t="shared" si="28"/>
        <v>163.79999999999998</v>
      </c>
      <c r="O44" s="15">
        <f t="shared" si="28"/>
        <v>0</v>
      </c>
      <c r="P44" s="15">
        <f t="shared" si="28"/>
        <v>231.23999999999998</v>
      </c>
      <c r="Q44" s="15">
        <f t="shared" si="28"/>
        <v>8.640000000000002</v>
      </c>
      <c r="R44" s="15">
        <f t="shared" si="28"/>
        <v>222.59999999999997</v>
      </c>
    </row>
    <row r="45" spans="1:18" ht="19.5" customHeight="1">
      <c r="A45" s="18">
        <v>130</v>
      </c>
      <c r="B45" s="19"/>
      <c r="C45" s="20" t="s">
        <v>59</v>
      </c>
      <c r="D45" s="23" t="s">
        <v>24</v>
      </c>
      <c r="E45" s="22">
        <v>9.600000000000001</v>
      </c>
      <c r="F45" s="22">
        <f t="shared" si="15"/>
        <v>8.640000000000002</v>
      </c>
      <c r="G45" s="22">
        <v>84</v>
      </c>
      <c r="H45" s="22">
        <f t="shared" si="16"/>
        <v>58.8</v>
      </c>
      <c r="I45" s="22"/>
      <c r="J45" s="22">
        <f t="shared" si="4"/>
        <v>58.8</v>
      </c>
      <c r="K45" s="22">
        <v>234</v>
      </c>
      <c r="L45" s="22">
        <f t="shared" si="17"/>
        <v>163.79999999999998</v>
      </c>
      <c r="M45" s="22"/>
      <c r="N45" s="22">
        <f t="shared" si="25"/>
        <v>163.79999999999998</v>
      </c>
      <c r="O45" s="22"/>
      <c r="P45" s="22">
        <f t="shared" si="18"/>
        <v>231.23999999999998</v>
      </c>
      <c r="Q45" s="22">
        <f t="shared" si="19"/>
        <v>8.640000000000002</v>
      </c>
      <c r="R45" s="22">
        <f t="shared" si="20"/>
        <v>222.59999999999997</v>
      </c>
    </row>
    <row r="46" spans="1:18" ht="19.5" customHeight="1">
      <c r="A46" s="18"/>
      <c r="B46" s="19"/>
      <c r="C46" s="14" t="s">
        <v>60</v>
      </c>
      <c r="D46" s="17"/>
      <c r="E46" s="15">
        <f>SUM(E47:E49)</f>
        <v>10.400000000000002</v>
      </c>
      <c r="F46" s="15">
        <f aca="true" t="shared" si="29" ref="F46:R46">SUM(F47:F49)</f>
        <v>9.360000000000001</v>
      </c>
      <c r="G46" s="15">
        <f t="shared" si="29"/>
        <v>114.9</v>
      </c>
      <c r="H46" s="15">
        <f t="shared" si="29"/>
        <v>80.42999999999999</v>
      </c>
      <c r="I46" s="15">
        <f t="shared" si="29"/>
        <v>0</v>
      </c>
      <c r="J46" s="15">
        <f t="shared" si="29"/>
        <v>80.42999999999999</v>
      </c>
      <c r="K46" s="15">
        <f t="shared" si="29"/>
        <v>323.09999999999997</v>
      </c>
      <c r="L46" s="15">
        <f t="shared" si="29"/>
        <v>226.17</v>
      </c>
      <c r="M46" s="15">
        <f t="shared" si="29"/>
        <v>0</v>
      </c>
      <c r="N46" s="15">
        <f t="shared" si="29"/>
        <v>226.17</v>
      </c>
      <c r="O46" s="15">
        <f t="shared" si="29"/>
        <v>0</v>
      </c>
      <c r="P46" s="15">
        <f t="shared" si="29"/>
        <v>315.96000000000004</v>
      </c>
      <c r="Q46" s="15">
        <f t="shared" si="29"/>
        <v>9.360000000000001</v>
      </c>
      <c r="R46" s="15">
        <f t="shared" si="29"/>
        <v>306.6</v>
      </c>
    </row>
    <row r="47" spans="1:18" ht="19.5" customHeight="1">
      <c r="A47" s="18">
        <v>131</v>
      </c>
      <c r="B47" s="19"/>
      <c r="C47" s="20" t="s">
        <v>61</v>
      </c>
      <c r="D47" s="23" t="s">
        <v>24</v>
      </c>
      <c r="E47" s="22">
        <v>8.8</v>
      </c>
      <c r="F47" s="22">
        <f t="shared" si="15"/>
        <v>7.920000000000001</v>
      </c>
      <c r="G47" s="22">
        <v>103.5</v>
      </c>
      <c r="H47" s="22">
        <f t="shared" si="16"/>
        <v>72.44999999999999</v>
      </c>
      <c r="I47" s="22"/>
      <c r="J47" s="22">
        <f t="shared" si="4"/>
        <v>72.44999999999999</v>
      </c>
      <c r="K47" s="22">
        <v>277.2</v>
      </c>
      <c r="L47" s="22">
        <f t="shared" si="17"/>
        <v>194.04</v>
      </c>
      <c r="M47" s="22"/>
      <c r="N47" s="22">
        <f t="shared" si="25"/>
        <v>194.04</v>
      </c>
      <c r="O47" s="22"/>
      <c r="P47" s="22">
        <f t="shared" si="18"/>
        <v>274.41</v>
      </c>
      <c r="Q47" s="22">
        <f t="shared" si="19"/>
        <v>7.920000000000001</v>
      </c>
      <c r="R47" s="22">
        <f t="shared" si="20"/>
        <v>266.49</v>
      </c>
    </row>
    <row r="48" spans="1:18" ht="19.5" customHeight="1">
      <c r="A48" s="18">
        <v>132</v>
      </c>
      <c r="B48" s="19"/>
      <c r="C48" s="20" t="s">
        <v>62</v>
      </c>
      <c r="D48" s="23" t="s">
        <v>24</v>
      </c>
      <c r="E48" s="22">
        <v>0.8</v>
      </c>
      <c r="F48" s="22">
        <f t="shared" si="15"/>
        <v>0.7200000000000001</v>
      </c>
      <c r="G48" s="22">
        <v>6</v>
      </c>
      <c r="H48" s="22">
        <f t="shared" si="16"/>
        <v>4.199999999999999</v>
      </c>
      <c r="I48" s="22"/>
      <c r="J48" s="22">
        <f t="shared" si="4"/>
        <v>4.199999999999999</v>
      </c>
      <c r="K48" s="22">
        <v>22.5</v>
      </c>
      <c r="L48" s="22">
        <f t="shared" si="17"/>
        <v>15.749999999999998</v>
      </c>
      <c r="M48" s="22"/>
      <c r="N48" s="22">
        <f t="shared" si="25"/>
        <v>15.749999999999998</v>
      </c>
      <c r="O48" s="22"/>
      <c r="P48" s="22">
        <f t="shared" si="18"/>
        <v>20.669999999999995</v>
      </c>
      <c r="Q48" s="22">
        <f t="shared" si="19"/>
        <v>0.7200000000000001</v>
      </c>
      <c r="R48" s="22">
        <f t="shared" si="20"/>
        <v>19.949999999999996</v>
      </c>
    </row>
    <row r="49" spans="1:18" ht="24">
      <c r="A49" s="18">
        <v>133</v>
      </c>
      <c r="B49" s="19"/>
      <c r="C49" s="20" t="s">
        <v>63</v>
      </c>
      <c r="D49" s="23" t="s">
        <v>24</v>
      </c>
      <c r="E49" s="22">
        <v>0.8</v>
      </c>
      <c r="F49" s="22">
        <f t="shared" si="15"/>
        <v>0.7200000000000001</v>
      </c>
      <c r="G49" s="22">
        <v>5.4</v>
      </c>
      <c r="H49" s="22">
        <f t="shared" si="16"/>
        <v>3.78</v>
      </c>
      <c r="I49" s="22"/>
      <c r="J49" s="22">
        <f t="shared" si="4"/>
        <v>3.78</v>
      </c>
      <c r="K49" s="22">
        <v>23.4</v>
      </c>
      <c r="L49" s="22">
        <f t="shared" si="17"/>
        <v>16.38</v>
      </c>
      <c r="M49" s="22"/>
      <c r="N49" s="22">
        <f t="shared" si="25"/>
        <v>16.38</v>
      </c>
      <c r="O49" s="22"/>
      <c r="P49" s="22">
        <f t="shared" si="18"/>
        <v>20.88</v>
      </c>
      <c r="Q49" s="22">
        <f t="shared" si="19"/>
        <v>0.7200000000000001</v>
      </c>
      <c r="R49" s="22">
        <f t="shared" si="20"/>
        <v>20.16</v>
      </c>
    </row>
    <row r="50" spans="1:18" ht="19.5" customHeight="1">
      <c r="A50" s="18"/>
      <c r="B50" s="19"/>
      <c r="C50" s="14" t="s">
        <v>64</v>
      </c>
      <c r="D50" s="17"/>
      <c r="E50" s="15">
        <f>E51</f>
        <v>11.2</v>
      </c>
      <c r="F50" s="15">
        <f aca="true" t="shared" si="30" ref="F50:R50">F51</f>
        <v>10.08</v>
      </c>
      <c r="G50" s="15">
        <f t="shared" si="30"/>
        <v>108</v>
      </c>
      <c r="H50" s="15">
        <f t="shared" si="30"/>
        <v>75.6</v>
      </c>
      <c r="I50" s="15">
        <f t="shared" si="30"/>
        <v>0</v>
      </c>
      <c r="J50" s="15">
        <f t="shared" si="30"/>
        <v>75.6</v>
      </c>
      <c r="K50" s="15">
        <f t="shared" si="30"/>
        <v>326.7</v>
      </c>
      <c r="L50" s="15">
        <f t="shared" si="30"/>
        <v>228.68999999999997</v>
      </c>
      <c r="M50" s="15">
        <f t="shared" si="30"/>
        <v>0</v>
      </c>
      <c r="N50" s="15">
        <f t="shared" si="30"/>
        <v>228.68999999999997</v>
      </c>
      <c r="O50" s="15">
        <f t="shared" si="30"/>
        <v>12.399999999999977</v>
      </c>
      <c r="P50" s="15">
        <f t="shared" si="30"/>
        <v>301.96999999999997</v>
      </c>
      <c r="Q50" s="15">
        <f t="shared" si="30"/>
        <v>10.08</v>
      </c>
      <c r="R50" s="15">
        <f t="shared" si="30"/>
        <v>291.89</v>
      </c>
    </row>
    <row r="51" spans="1:18" ht="19.5" customHeight="1">
      <c r="A51" s="18">
        <v>134</v>
      </c>
      <c r="B51" s="19"/>
      <c r="C51" s="20" t="s">
        <v>65</v>
      </c>
      <c r="D51" s="23" t="s">
        <v>24</v>
      </c>
      <c r="E51" s="22">
        <v>11.2</v>
      </c>
      <c r="F51" s="22">
        <f t="shared" si="15"/>
        <v>10.08</v>
      </c>
      <c r="G51" s="22">
        <v>108</v>
      </c>
      <c r="H51" s="22">
        <f t="shared" si="16"/>
        <v>75.6</v>
      </c>
      <c r="I51" s="22"/>
      <c r="J51" s="22">
        <f t="shared" si="4"/>
        <v>75.6</v>
      </c>
      <c r="K51" s="22">
        <v>326.7</v>
      </c>
      <c r="L51" s="22">
        <f t="shared" si="17"/>
        <v>228.68999999999997</v>
      </c>
      <c r="M51" s="22"/>
      <c r="N51" s="22">
        <f t="shared" si="25"/>
        <v>228.68999999999997</v>
      </c>
      <c r="O51" s="22">
        <v>12.399999999999977</v>
      </c>
      <c r="P51" s="22">
        <f t="shared" si="18"/>
        <v>301.96999999999997</v>
      </c>
      <c r="Q51" s="22">
        <f t="shared" si="19"/>
        <v>10.08</v>
      </c>
      <c r="R51" s="22">
        <f t="shared" si="20"/>
        <v>291.89</v>
      </c>
    </row>
    <row r="52" spans="1:18" ht="19.5" customHeight="1">
      <c r="A52" s="18"/>
      <c r="B52" s="19"/>
      <c r="C52" s="14" t="s">
        <v>66</v>
      </c>
      <c r="D52" s="17"/>
      <c r="E52" s="15">
        <f>E53</f>
        <v>5.6</v>
      </c>
      <c r="F52" s="15">
        <f aca="true" t="shared" si="31" ref="F52:R52">F53</f>
        <v>5.04</v>
      </c>
      <c r="G52" s="15">
        <f t="shared" si="31"/>
        <v>60</v>
      </c>
      <c r="H52" s="15">
        <f t="shared" si="31"/>
        <v>42</v>
      </c>
      <c r="I52" s="15">
        <f t="shared" si="31"/>
        <v>0</v>
      </c>
      <c r="J52" s="15">
        <f t="shared" si="31"/>
        <v>42</v>
      </c>
      <c r="K52" s="15">
        <f t="shared" si="31"/>
        <v>184.5</v>
      </c>
      <c r="L52" s="15">
        <f t="shared" si="31"/>
        <v>129.15</v>
      </c>
      <c r="M52" s="15">
        <f t="shared" si="31"/>
        <v>0</v>
      </c>
      <c r="N52" s="15">
        <f t="shared" si="31"/>
        <v>129.15</v>
      </c>
      <c r="O52" s="15">
        <f t="shared" si="31"/>
        <v>9.159999999999997</v>
      </c>
      <c r="P52" s="15">
        <f t="shared" si="31"/>
        <v>167.03</v>
      </c>
      <c r="Q52" s="15">
        <f t="shared" si="31"/>
        <v>5.04</v>
      </c>
      <c r="R52" s="15">
        <f t="shared" si="31"/>
        <v>161.99</v>
      </c>
    </row>
    <row r="53" spans="1:18" ht="19.5" customHeight="1">
      <c r="A53" s="18">
        <v>135</v>
      </c>
      <c r="B53" s="19"/>
      <c r="C53" s="20" t="s">
        <v>67</v>
      </c>
      <c r="D53" s="23" t="s">
        <v>24</v>
      </c>
      <c r="E53" s="22">
        <v>5.6</v>
      </c>
      <c r="F53" s="22">
        <f t="shared" si="15"/>
        <v>5.04</v>
      </c>
      <c r="G53" s="22">
        <v>60</v>
      </c>
      <c r="H53" s="22">
        <f t="shared" si="16"/>
        <v>42</v>
      </c>
      <c r="I53" s="22"/>
      <c r="J53" s="22">
        <f t="shared" si="4"/>
        <v>42</v>
      </c>
      <c r="K53" s="22">
        <v>184.5</v>
      </c>
      <c r="L53" s="22">
        <f t="shared" si="17"/>
        <v>129.15</v>
      </c>
      <c r="M53" s="22"/>
      <c r="N53" s="22">
        <f t="shared" si="25"/>
        <v>129.15</v>
      </c>
      <c r="O53" s="22">
        <v>9.159999999999997</v>
      </c>
      <c r="P53" s="22">
        <f t="shared" si="18"/>
        <v>167.03</v>
      </c>
      <c r="Q53" s="22">
        <f t="shared" si="19"/>
        <v>5.04</v>
      </c>
      <c r="R53" s="22">
        <f t="shared" si="20"/>
        <v>161.99</v>
      </c>
    </row>
    <row r="54" spans="1:18" ht="19.5" customHeight="1">
      <c r="A54" s="18"/>
      <c r="B54" s="19"/>
      <c r="C54" s="14" t="s">
        <v>68</v>
      </c>
      <c r="D54" s="17"/>
      <c r="E54" s="15">
        <f>E55</f>
        <v>7.2</v>
      </c>
      <c r="F54" s="15">
        <f aca="true" t="shared" si="32" ref="F54:R54">F55</f>
        <v>6.48</v>
      </c>
      <c r="G54" s="15">
        <f t="shared" si="32"/>
        <v>78</v>
      </c>
      <c r="H54" s="15">
        <f t="shared" si="32"/>
        <v>54.599999999999994</v>
      </c>
      <c r="I54" s="15">
        <f t="shared" si="32"/>
        <v>0</v>
      </c>
      <c r="J54" s="15">
        <f t="shared" si="32"/>
        <v>54.599999999999994</v>
      </c>
      <c r="K54" s="15">
        <f t="shared" si="32"/>
        <v>213.3</v>
      </c>
      <c r="L54" s="15">
        <f t="shared" si="32"/>
        <v>149.31</v>
      </c>
      <c r="M54" s="15">
        <f t="shared" si="32"/>
        <v>0</v>
      </c>
      <c r="N54" s="15">
        <f t="shared" si="32"/>
        <v>149.31</v>
      </c>
      <c r="O54" s="15">
        <f t="shared" si="32"/>
        <v>0</v>
      </c>
      <c r="P54" s="15">
        <f t="shared" si="32"/>
        <v>210.39</v>
      </c>
      <c r="Q54" s="15">
        <f t="shared" si="32"/>
        <v>6.48</v>
      </c>
      <c r="R54" s="15">
        <f t="shared" si="32"/>
        <v>203.91</v>
      </c>
    </row>
    <row r="55" spans="1:18" ht="19.5" customHeight="1">
      <c r="A55" s="18">
        <v>136</v>
      </c>
      <c r="B55" s="19"/>
      <c r="C55" s="20" t="s">
        <v>69</v>
      </c>
      <c r="D55" s="23" t="s">
        <v>24</v>
      </c>
      <c r="E55" s="22">
        <v>7.2</v>
      </c>
      <c r="F55" s="22">
        <f t="shared" si="15"/>
        <v>6.48</v>
      </c>
      <c r="G55" s="22">
        <v>78</v>
      </c>
      <c r="H55" s="22">
        <f t="shared" si="16"/>
        <v>54.599999999999994</v>
      </c>
      <c r="I55" s="22"/>
      <c r="J55" s="22">
        <f t="shared" si="4"/>
        <v>54.599999999999994</v>
      </c>
      <c r="K55" s="22">
        <v>213.3</v>
      </c>
      <c r="L55" s="22">
        <f t="shared" si="17"/>
        <v>149.31</v>
      </c>
      <c r="M55" s="22"/>
      <c r="N55" s="22">
        <f t="shared" si="25"/>
        <v>149.31</v>
      </c>
      <c r="O55" s="22"/>
      <c r="P55" s="22">
        <f t="shared" si="18"/>
        <v>210.39</v>
      </c>
      <c r="Q55" s="22">
        <f t="shared" si="19"/>
        <v>6.48</v>
      </c>
      <c r="R55" s="22">
        <f t="shared" si="20"/>
        <v>203.91</v>
      </c>
    </row>
    <row r="56" spans="1:18" ht="19.5" customHeight="1">
      <c r="A56" s="18"/>
      <c r="B56" s="19"/>
      <c r="C56" s="14" t="s">
        <v>70</v>
      </c>
      <c r="D56" s="17"/>
      <c r="E56" s="15"/>
      <c r="F56" s="15"/>
      <c r="G56" s="15">
        <f aca="true" t="shared" si="33" ref="F56:R56">G57</f>
        <v>3</v>
      </c>
      <c r="H56" s="15">
        <f t="shared" si="33"/>
        <v>2.0999999999999996</v>
      </c>
      <c r="I56" s="15">
        <f t="shared" si="33"/>
        <v>0</v>
      </c>
      <c r="J56" s="15">
        <f t="shared" si="33"/>
        <v>2.0999999999999996</v>
      </c>
      <c r="K56" s="15">
        <f t="shared" si="33"/>
        <v>11.339999999999998</v>
      </c>
      <c r="L56" s="15">
        <f t="shared" si="33"/>
        <v>7.937999999999998</v>
      </c>
      <c r="M56" s="15">
        <f t="shared" si="33"/>
        <v>0</v>
      </c>
      <c r="N56" s="15">
        <f t="shared" si="33"/>
        <v>7.937999999999998</v>
      </c>
      <c r="O56" s="15">
        <f t="shared" si="33"/>
        <v>0</v>
      </c>
      <c r="P56" s="15">
        <f t="shared" si="33"/>
        <v>10.037999999999997</v>
      </c>
      <c r="Q56" s="15">
        <f t="shared" si="33"/>
        <v>0</v>
      </c>
      <c r="R56" s="15">
        <f t="shared" si="33"/>
        <v>10.037999999999997</v>
      </c>
    </row>
    <row r="57" spans="1:18" ht="19.5" customHeight="1">
      <c r="A57" s="18">
        <v>137</v>
      </c>
      <c r="B57" s="19"/>
      <c r="C57" s="20" t="s">
        <v>71</v>
      </c>
      <c r="D57" s="23" t="s">
        <v>24</v>
      </c>
      <c r="E57" s="22"/>
      <c r="F57" s="22"/>
      <c r="G57" s="22">
        <v>3</v>
      </c>
      <c r="H57" s="22">
        <f t="shared" si="16"/>
        <v>2.0999999999999996</v>
      </c>
      <c r="I57" s="22"/>
      <c r="J57" s="22">
        <f t="shared" si="4"/>
        <v>2.0999999999999996</v>
      </c>
      <c r="K57" s="22">
        <v>11.339999999999998</v>
      </c>
      <c r="L57" s="22">
        <f t="shared" si="17"/>
        <v>7.937999999999998</v>
      </c>
      <c r="M57" s="22"/>
      <c r="N57" s="22">
        <f t="shared" si="25"/>
        <v>7.937999999999998</v>
      </c>
      <c r="O57" s="22"/>
      <c r="P57" s="22">
        <f t="shared" si="18"/>
        <v>10.037999999999997</v>
      </c>
      <c r="Q57" s="22">
        <f>M57+I57+F57</f>
        <v>0</v>
      </c>
      <c r="R57" s="22">
        <f>N57+J57-O57</f>
        <v>10.037999999999997</v>
      </c>
    </row>
  </sheetData>
  <sheetProtection/>
  <autoFilter ref="A5:HT57"/>
  <mergeCells count="14">
    <mergeCell ref="A2:R2"/>
    <mergeCell ref="H4:J4"/>
    <mergeCell ref="L4:N4"/>
    <mergeCell ref="P4:R4"/>
    <mergeCell ref="A6:C6"/>
    <mergeCell ref="A4:A5"/>
    <mergeCell ref="B4:B5"/>
    <mergeCell ref="C4:C5"/>
    <mergeCell ref="D4:D5"/>
    <mergeCell ref="E4:E5"/>
    <mergeCell ref="F4:F5"/>
    <mergeCell ref="G4:G5"/>
    <mergeCell ref="K4:K5"/>
    <mergeCell ref="O4:O5"/>
  </mergeCells>
  <printOptions horizontalCentered="1"/>
  <pageMargins left="0.28" right="0" top="0.27" bottom="0.35" header="0.31" footer="0.1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朱顺平</cp:lastModifiedBy>
  <dcterms:created xsi:type="dcterms:W3CDTF">2017-07-14T02:50:24Z</dcterms:created>
  <dcterms:modified xsi:type="dcterms:W3CDTF">2017-12-18T07:56:16Z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